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5600" windowHeight="11760" tabRatio="907"/>
  </bookViews>
  <sheets>
    <sheet name="TabI.4.1-speseComu.CapProv-2018" sheetId="10" r:id="rId1"/>
    <sheet name="Tab. I.4.1A -Correnti-Miss. 10" sheetId="1" r:id="rId2"/>
    <sheet name="Tab. I.4.2A -C.Cap.-Miss. 10" sheetId="2" r:id="rId3"/>
    <sheet name="Tab. I.4.3A -Correnti-Miss.12" sheetId="3" r:id="rId4"/>
    <sheet name="Tab. I.4.4A -C.Cap.-Miss.12" sheetId="4" r:id="rId5"/>
    <sheet name="Tab. I.4.5A -Correnti-AltriInt." sheetId="5" r:id="rId6"/>
    <sheet name="Tab. I.4.6A - C.Cap.-AltriInt." sheetId="6" r:id="rId7"/>
    <sheet name="Tab. I.4.7A - Totale correnti " sheetId="7" r:id="rId8"/>
    <sheet name="Tab. I.4.8A - Totale C.Capitale" sheetId="8" r:id="rId9"/>
    <sheet name="Tab. I.4.9A - Totale Spese" sheetId="9" r:id="rId10"/>
  </sheets>
  <definedNames>
    <definedName name="_xlnm.Print_Area" localSheetId="1">'Tab. I.4.1A -Correnti-Miss. 10'!$B$2:$F$125</definedName>
    <definedName name="_xlnm.Print_Area" localSheetId="2">'Tab. I.4.2A -C.Cap.-Miss. 10'!$B$2:$F$125</definedName>
    <definedName name="_xlnm.Print_Area" localSheetId="3">'Tab. I.4.3A -Correnti-Miss.12'!$B$2:$F$88</definedName>
    <definedName name="_xlnm.Print_Area" localSheetId="4">'Tab. I.4.4A -C.Cap.-Miss.12'!$B$2:$F$88</definedName>
    <definedName name="_xlnm.Print_Area" localSheetId="5">'Tab. I.4.5A -Correnti-AltriInt.'!$B$2:$F$88</definedName>
    <definedName name="_xlnm.Print_Area" localSheetId="6">'Tab. I.4.6A - C.Cap.-AltriInt.'!$B$2:$F$88</definedName>
    <definedName name="_xlnm.Print_Area" localSheetId="7">'Tab. I.4.7A - Totale correnti '!$B$2:$F$67</definedName>
    <definedName name="_xlnm.Print_Area" localSheetId="8">'Tab. I.4.8A - Totale C.Capitale'!$B$2:$F$67</definedName>
    <definedName name="_xlnm.Print_Area" localSheetId="9">'Tab. I.4.9A - Totale Spese'!$B$2:$F$67</definedName>
    <definedName name="Print_Area" localSheetId="1">'Tab. I.4.1A -Correnti-Miss. 10'!$B$2:$F$125</definedName>
    <definedName name="Print_Area" localSheetId="2">'Tab. I.4.2A -C.Cap.-Miss. 10'!$B$2:$F$125</definedName>
    <definedName name="Print_Area" localSheetId="3">'Tab. I.4.3A -Correnti-Miss.12'!$B$2:$F$88</definedName>
    <definedName name="Print_Area" localSheetId="4">'Tab. I.4.4A -C.Cap.-Miss.12'!$B$2:$F$88</definedName>
    <definedName name="Print_Area" localSheetId="5">'Tab. I.4.5A -Correnti-AltriInt.'!$B$2:$F$88</definedName>
    <definedName name="Print_Area" localSheetId="6">'Tab. I.4.6A - C.Cap.-AltriInt.'!$B$2:$F$88</definedName>
    <definedName name="Print_Area" localSheetId="7">'Tab. I.4.7A - Totale correnti '!$B$2:$F$67</definedName>
    <definedName name="Print_Area" localSheetId="8">'Tab. I.4.8A - Totale C.Capitale'!$B$2:$F$67</definedName>
    <definedName name="Print_Area" localSheetId="9">'Tab. I.4.9A - Totale Spese'!$B$2:$F$67</definedName>
  </definedNames>
  <calcPr calcId="145621"/>
</workbook>
</file>

<file path=xl/calcChain.xml><?xml version="1.0" encoding="utf-8"?>
<calcChain xmlns="http://schemas.openxmlformats.org/spreadsheetml/2006/main">
  <c r="P79" i="10" l="1"/>
  <c r="N79" i="10"/>
  <c r="M79" i="10"/>
  <c r="I79" i="10"/>
  <c r="H79" i="10"/>
  <c r="F79" i="10"/>
  <c r="E79" i="10"/>
  <c r="D79" i="10"/>
  <c r="O78" i="10"/>
  <c r="K78" i="10"/>
  <c r="G78" i="10"/>
  <c r="O77" i="10"/>
  <c r="K77" i="10"/>
  <c r="K79" i="10" s="1"/>
  <c r="G77" i="10"/>
  <c r="O76" i="10"/>
  <c r="O79" i="10" s="1"/>
  <c r="K76" i="10"/>
  <c r="G76" i="10"/>
  <c r="G79" i="10" s="1"/>
  <c r="P68" i="10"/>
  <c r="N55" i="10"/>
  <c r="N67" i="10" s="1"/>
  <c r="M55" i="10"/>
  <c r="L55" i="10"/>
  <c r="L67" i="10" s="1"/>
  <c r="J55" i="10"/>
  <c r="J67" i="10" s="1"/>
  <c r="I55" i="10"/>
  <c r="H55" i="10"/>
  <c r="H67" i="10" s="1"/>
  <c r="F55" i="10"/>
  <c r="F67" i="10" s="1"/>
  <c r="E55" i="10"/>
  <c r="D55" i="10"/>
  <c r="D67" i="10" s="1"/>
  <c r="N54" i="10"/>
  <c r="N66" i="10" s="1"/>
  <c r="M54" i="10"/>
  <c r="L54" i="10"/>
  <c r="L66" i="10" s="1"/>
  <c r="J54" i="10"/>
  <c r="J66" i="10" s="1"/>
  <c r="I54" i="10"/>
  <c r="H54" i="10"/>
  <c r="H66" i="10" s="1"/>
  <c r="F54" i="10"/>
  <c r="F66" i="10" s="1"/>
  <c r="E54" i="10"/>
  <c r="D54" i="10"/>
  <c r="D66" i="10" s="1"/>
  <c r="N53" i="10"/>
  <c r="N65" i="10" s="1"/>
  <c r="M53" i="10"/>
  <c r="L53" i="10"/>
  <c r="L65" i="10" s="1"/>
  <c r="J53" i="10"/>
  <c r="J65" i="10" s="1"/>
  <c r="J68" i="10" s="1"/>
  <c r="I53" i="10"/>
  <c r="H53" i="10"/>
  <c r="H65" i="10" s="1"/>
  <c r="H68" i="10" s="1"/>
  <c r="F53" i="10"/>
  <c r="F65" i="10" s="1"/>
  <c r="E53" i="10"/>
  <c r="D53" i="10"/>
  <c r="D65" i="10" s="1"/>
  <c r="N47" i="10"/>
  <c r="M47" i="10"/>
  <c r="L47" i="10"/>
  <c r="J47" i="10"/>
  <c r="I47" i="10"/>
  <c r="H47" i="10"/>
  <c r="F47" i="10"/>
  <c r="E47" i="10"/>
  <c r="D47" i="10"/>
  <c r="O46" i="10"/>
  <c r="O55" i="10" s="1"/>
  <c r="K46" i="10"/>
  <c r="G46" i="10"/>
  <c r="G55" i="10" s="1"/>
  <c r="O45" i="10"/>
  <c r="K45" i="10"/>
  <c r="K54" i="10" s="1"/>
  <c r="G45" i="10"/>
  <c r="O44" i="10"/>
  <c r="K44" i="10"/>
  <c r="G44" i="10"/>
  <c r="G53" i="10" s="1"/>
  <c r="N38" i="10"/>
  <c r="M38" i="10"/>
  <c r="L38" i="10"/>
  <c r="J38" i="10"/>
  <c r="I38" i="10"/>
  <c r="H38" i="10"/>
  <c r="F38" i="10"/>
  <c r="E38" i="10"/>
  <c r="D38" i="10"/>
  <c r="O37" i="10"/>
  <c r="K37" i="10"/>
  <c r="K55" i="10" s="1"/>
  <c r="G37" i="10"/>
  <c r="O36" i="10"/>
  <c r="O54" i="10" s="1"/>
  <c r="K36" i="10"/>
  <c r="G36" i="10"/>
  <c r="G54" i="10" s="1"/>
  <c r="O35" i="10"/>
  <c r="K35" i="10"/>
  <c r="G35" i="10"/>
  <c r="N28" i="10"/>
  <c r="M28" i="10"/>
  <c r="O28" i="10" s="1"/>
  <c r="L28" i="10"/>
  <c r="J28" i="10"/>
  <c r="I28" i="10"/>
  <c r="K28" i="10" s="1"/>
  <c r="H28" i="10"/>
  <c r="F28" i="10"/>
  <c r="E28" i="10"/>
  <c r="G28" i="10" s="1"/>
  <c r="D28" i="10"/>
  <c r="N27" i="10"/>
  <c r="M27" i="10"/>
  <c r="O27" i="10" s="1"/>
  <c r="L27" i="10"/>
  <c r="J27" i="10"/>
  <c r="I27" i="10"/>
  <c r="K27" i="10" s="1"/>
  <c r="H27" i="10"/>
  <c r="F27" i="10"/>
  <c r="E27" i="10"/>
  <c r="G27" i="10" s="1"/>
  <c r="D27" i="10"/>
  <c r="N26" i="10"/>
  <c r="N29" i="10" s="1"/>
  <c r="M26" i="10"/>
  <c r="M29" i="10" s="1"/>
  <c r="L26" i="10"/>
  <c r="L29" i="10" s="1"/>
  <c r="J26" i="10"/>
  <c r="J29" i="10" s="1"/>
  <c r="I26" i="10"/>
  <c r="I29" i="10" s="1"/>
  <c r="H26" i="10"/>
  <c r="H29" i="10" s="1"/>
  <c r="F26" i="10"/>
  <c r="F29" i="10" s="1"/>
  <c r="E26" i="10"/>
  <c r="E29" i="10" s="1"/>
  <c r="D26" i="10"/>
  <c r="D29" i="10" s="1"/>
  <c r="N20" i="10"/>
  <c r="M20" i="10"/>
  <c r="L20" i="10"/>
  <c r="J20" i="10"/>
  <c r="I20" i="10"/>
  <c r="H20" i="10"/>
  <c r="F20" i="10"/>
  <c r="E20" i="10"/>
  <c r="D20" i="10"/>
  <c r="O19" i="10"/>
  <c r="K19" i="10"/>
  <c r="G19" i="10"/>
  <c r="O18" i="10"/>
  <c r="K18" i="10"/>
  <c r="K20" i="10" s="1"/>
  <c r="G18" i="10"/>
  <c r="O17" i="10"/>
  <c r="O20" i="10" s="1"/>
  <c r="K17" i="10"/>
  <c r="G17" i="10"/>
  <c r="G20" i="10" s="1"/>
  <c r="N11" i="10"/>
  <c r="M11" i="10"/>
  <c r="L11" i="10"/>
  <c r="J11" i="10"/>
  <c r="I11" i="10"/>
  <c r="H11" i="10"/>
  <c r="F11" i="10"/>
  <c r="E11" i="10"/>
  <c r="D11" i="10"/>
  <c r="O10" i="10"/>
  <c r="K10" i="10"/>
  <c r="G10" i="10"/>
  <c r="O9" i="10"/>
  <c r="K9" i="10"/>
  <c r="G9" i="10"/>
  <c r="O8" i="10"/>
  <c r="O11" i="10" s="1"/>
  <c r="K8" i="10"/>
  <c r="K11" i="10" s="1"/>
  <c r="G8" i="10"/>
  <c r="G11" i="10" s="1"/>
  <c r="G26" i="10" l="1"/>
  <c r="G29" i="10" s="1"/>
  <c r="K26" i="10"/>
  <c r="K29" i="10" s="1"/>
  <c r="O26" i="10"/>
  <c r="O29" i="10" s="1"/>
  <c r="K38" i="10"/>
  <c r="K53" i="10"/>
  <c r="G66" i="10"/>
  <c r="O66" i="10"/>
  <c r="K67" i="10"/>
  <c r="E65" i="10"/>
  <c r="E68" i="10" s="1"/>
  <c r="M65" i="10"/>
  <c r="I66" i="10"/>
  <c r="E67" i="10"/>
  <c r="M67" i="10"/>
  <c r="G38" i="10"/>
  <c r="O38" i="10"/>
  <c r="G56" i="10"/>
  <c r="O53" i="10"/>
  <c r="O47" i="10"/>
  <c r="K66" i="10"/>
  <c r="G67" i="10"/>
  <c r="O67" i="10"/>
  <c r="G47" i="10"/>
  <c r="K47" i="10"/>
  <c r="D68" i="10"/>
  <c r="F68" i="10"/>
  <c r="I65" i="10"/>
  <c r="I68" i="10" s="1"/>
  <c r="L68" i="10"/>
  <c r="N68" i="10"/>
  <c r="E66" i="10"/>
  <c r="M66" i="10"/>
  <c r="I67" i="10"/>
  <c r="E56" i="10"/>
  <c r="I56" i="10"/>
  <c r="M56" i="10"/>
  <c r="D56" i="10"/>
  <c r="F56" i="10"/>
  <c r="H56" i="10"/>
  <c r="J56" i="10"/>
  <c r="L56" i="10"/>
  <c r="N56" i="10"/>
  <c r="F32" i="1"/>
  <c r="F91" i="1"/>
  <c r="E92" i="1"/>
  <c r="F92" i="1" s="1"/>
  <c r="E89" i="1"/>
  <c r="E53" i="1"/>
  <c r="F79" i="1"/>
  <c r="F90" i="1"/>
  <c r="E83" i="1"/>
  <c r="C93" i="1"/>
  <c r="D43" i="1"/>
  <c r="E73" i="1"/>
  <c r="D93" i="1"/>
  <c r="C83" i="1"/>
  <c r="C73" i="1"/>
  <c r="E43" i="1"/>
  <c r="C53" i="1"/>
  <c r="D83" i="1"/>
  <c r="C43" i="1"/>
  <c r="D73" i="1"/>
  <c r="D53" i="1"/>
  <c r="K65" i="10" l="1"/>
  <c r="K68" i="10" s="1"/>
  <c r="K56" i="10"/>
  <c r="O65" i="10"/>
  <c r="O68" i="10" s="1"/>
  <c r="O56" i="10"/>
  <c r="G65" i="10"/>
  <c r="G68" i="10" s="1"/>
  <c r="M68" i="10"/>
  <c r="E93" i="1"/>
  <c r="D28" i="2"/>
  <c r="D31" i="2"/>
  <c r="E31" i="2"/>
  <c r="E30" i="2"/>
  <c r="D30" i="2"/>
  <c r="D29" i="2"/>
  <c r="E32" i="2" l="1"/>
  <c r="D32" i="2"/>
  <c r="E28" i="2"/>
  <c r="E29" i="2"/>
  <c r="C13" i="1" l="1"/>
  <c r="F88" i="1" l="1"/>
  <c r="F69" i="1" l="1"/>
  <c r="F89" i="1" s="1"/>
  <c r="F93" i="1" s="1"/>
  <c r="D22" i="3" l="1"/>
  <c r="C22" i="3"/>
  <c r="E21" i="3" l="1"/>
  <c r="E22" i="3"/>
  <c r="C21" i="3"/>
  <c r="C23" i="3" s="1"/>
  <c r="D21" i="3"/>
  <c r="D84" i="6" l="1"/>
  <c r="E84" i="6"/>
  <c r="D85" i="6"/>
  <c r="E85" i="6"/>
  <c r="C85" i="6"/>
  <c r="C84" i="6"/>
  <c r="D63" i="6"/>
  <c r="E63" i="6"/>
  <c r="D64" i="6"/>
  <c r="E64" i="6"/>
  <c r="C64" i="6"/>
  <c r="C63" i="6"/>
  <c r="D42" i="6"/>
  <c r="E42" i="6"/>
  <c r="D43" i="6"/>
  <c r="E43" i="6"/>
  <c r="C43" i="6"/>
  <c r="C42" i="6"/>
  <c r="D21" i="6"/>
  <c r="E21" i="6"/>
  <c r="D22" i="6"/>
  <c r="E22" i="6"/>
  <c r="C22" i="6"/>
  <c r="C21" i="6"/>
  <c r="D84" i="5"/>
  <c r="E84" i="5"/>
  <c r="D85" i="5"/>
  <c r="E85" i="5"/>
  <c r="C85" i="5"/>
  <c r="C84" i="5"/>
  <c r="D63" i="5"/>
  <c r="E63" i="5"/>
  <c r="D64" i="5"/>
  <c r="E64" i="5"/>
  <c r="C64" i="5"/>
  <c r="C63" i="5"/>
  <c r="D42" i="5"/>
  <c r="E42" i="5"/>
  <c r="D43" i="5"/>
  <c r="E43" i="5"/>
  <c r="C43" i="5"/>
  <c r="C42" i="5"/>
  <c r="D21" i="5"/>
  <c r="E21" i="5"/>
  <c r="D22" i="5"/>
  <c r="E22" i="5"/>
  <c r="C22" i="5"/>
  <c r="C21" i="5"/>
  <c r="D84" i="4"/>
  <c r="E84" i="4"/>
  <c r="D85" i="4"/>
  <c r="E85" i="4"/>
  <c r="C85" i="4"/>
  <c r="C84" i="4"/>
  <c r="D63" i="4"/>
  <c r="E63" i="4"/>
  <c r="D64" i="4"/>
  <c r="E64" i="4"/>
  <c r="C64" i="4"/>
  <c r="C63" i="4"/>
  <c r="D42" i="4"/>
  <c r="E42" i="4"/>
  <c r="D43" i="4"/>
  <c r="E43" i="4"/>
  <c r="C43" i="4"/>
  <c r="C42" i="4"/>
  <c r="D21" i="4"/>
  <c r="E21" i="4"/>
  <c r="D22" i="4"/>
  <c r="E22" i="4"/>
  <c r="C22" i="4"/>
  <c r="C21" i="4"/>
  <c r="D84" i="3"/>
  <c r="E84" i="3"/>
  <c r="D85" i="3"/>
  <c r="E85" i="3"/>
  <c r="C85" i="3"/>
  <c r="C84" i="3"/>
  <c r="D63" i="3"/>
  <c r="E63" i="3"/>
  <c r="D64" i="3"/>
  <c r="C64" i="3"/>
  <c r="D42" i="3"/>
  <c r="E42" i="3"/>
  <c r="D43" i="3"/>
  <c r="E43" i="3"/>
  <c r="C43" i="3"/>
  <c r="C42" i="3"/>
  <c r="D118" i="2"/>
  <c r="E118" i="2"/>
  <c r="D119" i="2"/>
  <c r="E119" i="2"/>
  <c r="D120" i="2"/>
  <c r="E120" i="2"/>
  <c r="D121" i="2"/>
  <c r="E121" i="2"/>
  <c r="D122" i="2"/>
  <c r="E122" i="2"/>
  <c r="C119" i="2"/>
  <c r="C120" i="2"/>
  <c r="C121" i="2"/>
  <c r="C122" i="2"/>
  <c r="C118" i="2"/>
  <c r="D88" i="2"/>
  <c r="E88" i="2"/>
  <c r="D89" i="2"/>
  <c r="E89" i="2"/>
  <c r="D90" i="2"/>
  <c r="E90" i="2"/>
  <c r="D91" i="2"/>
  <c r="E91" i="2"/>
  <c r="D92" i="2"/>
  <c r="E92" i="2"/>
  <c r="C89" i="2"/>
  <c r="C90" i="2"/>
  <c r="C91" i="2"/>
  <c r="C92" i="2"/>
  <c r="C88" i="2"/>
  <c r="D58" i="2"/>
  <c r="E58" i="2"/>
  <c r="D59" i="2"/>
  <c r="E59" i="2"/>
  <c r="D60" i="2"/>
  <c r="E60" i="2"/>
  <c r="D61" i="2"/>
  <c r="E61" i="2"/>
  <c r="D62" i="2"/>
  <c r="E62" i="2"/>
  <c r="C59" i="2"/>
  <c r="C60" i="2"/>
  <c r="C61" i="2"/>
  <c r="C62" i="2"/>
  <c r="C58" i="2"/>
  <c r="C29" i="2"/>
  <c r="C30" i="2"/>
  <c r="C31" i="2"/>
  <c r="C32" i="2"/>
  <c r="C28" i="2"/>
  <c r="F60" i="2" l="1"/>
  <c r="F62" i="2"/>
  <c r="C63" i="2"/>
  <c r="E63" i="2"/>
  <c r="D63" i="2"/>
  <c r="F90" i="2"/>
  <c r="F88" i="2"/>
  <c r="F61" i="2"/>
  <c r="C93" i="2"/>
  <c r="E93" i="2"/>
  <c r="D93" i="2"/>
  <c r="D59" i="1"/>
  <c r="C58" i="1"/>
  <c r="E60" i="1" l="1"/>
  <c r="C118" i="1"/>
  <c r="D60" i="1"/>
  <c r="E61" i="1"/>
  <c r="C119" i="1"/>
  <c r="D120" i="1"/>
  <c r="E121" i="1"/>
  <c r="D119" i="1"/>
  <c r="C59" i="1"/>
  <c r="C60" i="1"/>
  <c r="D61" i="1"/>
  <c r="E62" i="1"/>
  <c r="C120" i="1"/>
  <c r="D121" i="1"/>
  <c r="E122" i="1"/>
  <c r="E120" i="1"/>
  <c r="C61" i="1"/>
  <c r="D62" i="1"/>
  <c r="C121" i="1"/>
  <c r="D122" i="1"/>
  <c r="C62" i="1"/>
  <c r="E58" i="1"/>
  <c r="C122" i="1"/>
  <c r="E118" i="1"/>
  <c r="D58" i="1"/>
  <c r="E59" i="1"/>
  <c r="D118" i="1"/>
  <c r="E119" i="1"/>
  <c r="F60" i="1" l="1"/>
  <c r="F59" i="1"/>
  <c r="F61" i="1"/>
  <c r="F62" i="1"/>
  <c r="E63" i="1"/>
  <c r="D63" i="1"/>
  <c r="C63" i="1"/>
  <c r="D123" i="1"/>
  <c r="E123" i="1"/>
  <c r="C123" i="1"/>
  <c r="D113" i="1"/>
  <c r="E113" i="1"/>
  <c r="C113" i="1"/>
  <c r="D103" i="1"/>
  <c r="E103" i="1"/>
  <c r="C103" i="1"/>
  <c r="D123" i="2"/>
  <c r="E123" i="2"/>
  <c r="C123" i="2"/>
  <c r="D113" i="2"/>
  <c r="E113" i="2"/>
  <c r="C113" i="2"/>
  <c r="D103" i="2"/>
  <c r="E103" i="2"/>
  <c r="C103" i="2"/>
  <c r="D83" i="2"/>
  <c r="E83" i="2"/>
  <c r="C83" i="2"/>
  <c r="D73" i="2"/>
  <c r="E73" i="2"/>
  <c r="C73" i="2"/>
  <c r="D53" i="2"/>
  <c r="E53" i="2"/>
  <c r="C53" i="2"/>
  <c r="D43" i="2"/>
  <c r="E43" i="2"/>
  <c r="C43" i="2"/>
  <c r="D33" i="2"/>
  <c r="E33" i="2"/>
  <c r="C33" i="2"/>
  <c r="D23" i="2"/>
  <c r="E23" i="2"/>
  <c r="C23" i="2"/>
  <c r="D13" i="2"/>
  <c r="E13" i="2"/>
  <c r="C13" i="2"/>
  <c r="D23" i="1"/>
  <c r="E23" i="1"/>
  <c r="C23" i="1"/>
  <c r="E33" i="1"/>
  <c r="C33" i="1"/>
  <c r="D13" i="1"/>
  <c r="E13" i="1"/>
  <c r="D33" i="1" l="1"/>
  <c r="E86" i="6"/>
  <c r="D86" i="6"/>
  <c r="C86" i="6"/>
  <c r="F85" i="6"/>
  <c r="F84" i="6"/>
  <c r="E79" i="6"/>
  <c r="D79" i="6"/>
  <c r="C79" i="6"/>
  <c r="F78" i="6"/>
  <c r="F77" i="6"/>
  <c r="E72" i="6"/>
  <c r="D72" i="6"/>
  <c r="C72" i="6"/>
  <c r="F71" i="6"/>
  <c r="F70" i="6"/>
  <c r="E65" i="6"/>
  <c r="D65" i="6"/>
  <c r="C65" i="6"/>
  <c r="F64" i="6"/>
  <c r="F63" i="6"/>
  <c r="E58" i="6"/>
  <c r="D58" i="6"/>
  <c r="C58" i="6"/>
  <c r="F57" i="6"/>
  <c r="F56" i="6"/>
  <c r="E51" i="6"/>
  <c r="D51" i="6"/>
  <c r="C51" i="6"/>
  <c r="F50" i="6"/>
  <c r="F49" i="6"/>
  <c r="E44" i="6"/>
  <c r="D44" i="6"/>
  <c r="C44" i="6"/>
  <c r="F43" i="6"/>
  <c r="F42" i="6"/>
  <c r="E37" i="6"/>
  <c r="D37" i="6"/>
  <c r="C37" i="6"/>
  <c r="F36" i="6"/>
  <c r="F35" i="6"/>
  <c r="E30" i="6"/>
  <c r="D30" i="6"/>
  <c r="C30" i="6"/>
  <c r="F29" i="6"/>
  <c r="F28" i="6"/>
  <c r="E23" i="6"/>
  <c r="D23" i="6"/>
  <c r="C23" i="6"/>
  <c r="F22" i="6"/>
  <c r="F21" i="6"/>
  <c r="E16" i="6"/>
  <c r="D16" i="6"/>
  <c r="C16" i="6"/>
  <c r="F15" i="6"/>
  <c r="F14" i="6"/>
  <c r="E9" i="6"/>
  <c r="D9" i="6"/>
  <c r="C9" i="6"/>
  <c r="F8" i="6"/>
  <c r="F7" i="6"/>
  <c r="F33" i="1" l="1"/>
  <c r="F79" i="6"/>
  <c r="F16" i="6"/>
  <c r="F58" i="6"/>
  <c r="F44" i="6"/>
  <c r="F86" i="6"/>
  <c r="F51" i="6"/>
  <c r="F23" i="6"/>
  <c r="F65" i="6"/>
  <c r="F9" i="6"/>
  <c r="F37" i="6"/>
  <c r="F30" i="6"/>
  <c r="F72" i="6"/>
  <c r="E86" i="5"/>
  <c r="D86" i="5"/>
  <c r="C86" i="5"/>
  <c r="F85" i="5"/>
  <c r="F84" i="5"/>
  <c r="E79" i="5"/>
  <c r="D79" i="5"/>
  <c r="C79" i="5"/>
  <c r="F78" i="5"/>
  <c r="F77" i="5"/>
  <c r="E72" i="5"/>
  <c r="D72" i="5"/>
  <c r="C72" i="5"/>
  <c r="F71" i="5"/>
  <c r="F70" i="5"/>
  <c r="E65" i="5"/>
  <c r="D65" i="5"/>
  <c r="C65" i="5"/>
  <c r="F64" i="5"/>
  <c r="F63" i="5"/>
  <c r="E58" i="5"/>
  <c r="D58" i="5"/>
  <c r="C58" i="5"/>
  <c r="F57" i="5"/>
  <c r="F56" i="5"/>
  <c r="E51" i="5"/>
  <c r="D51" i="5"/>
  <c r="C51" i="5"/>
  <c r="F50" i="5"/>
  <c r="F49" i="5"/>
  <c r="E44" i="5"/>
  <c r="D44" i="5"/>
  <c r="C44" i="5"/>
  <c r="F43" i="5"/>
  <c r="F42" i="5"/>
  <c r="E37" i="5"/>
  <c r="D37" i="5"/>
  <c r="C37" i="5"/>
  <c r="F36" i="5"/>
  <c r="F35" i="5"/>
  <c r="E30" i="5"/>
  <c r="D30" i="5"/>
  <c r="C30" i="5"/>
  <c r="F29" i="5"/>
  <c r="F28" i="5"/>
  <c r="E23" i="5"/>
  <c r="D23" i="5"/>
  <c r="C23" i="5"/>
  <c r="C17" i="7" s="1"/>
  <c r="F22" i="5"/>
  <c r="F21" i="5"/>
  <c r="E16" i="5"/>
  <c r="D16" i="5"/>
  <c r="C16" i="5"/>
  <c r="F15" i="5"/>
  <c r="F14" i="5"/>
  <c r="E9" i="5"/>
  <c r="D9" i="5"/>
  <c r="C9" i="5"/>
  <c r="F8" i="5"/>
  <c r="F7" i="5"/>
  <c r="F44" i="5" l="1"/>
  <c r="F86" i="5"/>
  <c r="F23" i="5"/>
  <c r="F65" i="5"/>
  <c r="F37" i="5"/>
  <c r="F79" i="5"/>
  <c r="F9" i="5"/>
  <c r="F30" i="5"/>
  <c r="F72" i="5"/>
  <c r="F51" i="5"/>
  <c r="F16" i="5"/>
  <c r="F58" i="5"/>
  <c r="E86" i="4"/>
  <c r="D86" i="4"/>
  <c r="C86" i="4"/>
  <c r="F85" i="4"/>
  <c r="F84" i="4"/>
  <c r="E79" i="4"/>
  <c r="D79" i="4"/>
  <c r="C79" i="4"/>
  <c r="F78" i="4"/>
  <c r="F77" i="4"/>
  <c r="E72" i="4"/>
  <c r="D72" i="4"/>
  <c r="C72" i="4"/>
  <c r="F71" i="4"/>
  <c r="F70" i="4"/>
  <c r="E65" i="4"/>
  <c r="E49" i="8" s="1"/>
  <c r="D65" i="4"/>
  <c r="D49" i="8" s="1"/>
  <c r="C65" i="4"/>
  <c r="C49" i="8" s="1"/>
  <c r="F64" i="4"/>
  <c r="F63" i="4"/>
  <c r="E58" i="4"/>
  <c r="D58" i="4"/>
  <c r="C58" i="4"/>
  <c r="F57" i="4"/>
  <c r="F56" i="4"/>
  <c r="E51" i="4"/>
  <c r="D51" i="4"/>
  <c r="C51" i="4"/>
  <c r="F50" i="4"/>
  <c r="F49" i="4"/>
  <c r="E44" i="4"/>
  <c r="E33" i="8" s="1"/>
  <c r="D44" i="4"/>
  <c r="D33" i="8" s="1"/>
  <c r="C44" i="4"/>
  <c r="C33" i="8" s="1"/>
  <c r="F43" i="4"/>
  <c r="F42" i="4"/>
  <c r="E37" i="4"/>
  <c r="D37" i="4"/>
  <c r="C37" i="4"/>
  <c r="F36" i="4"/>
  <c r="F35" i="4"/>
  <c r="E30" i="4"/>
  <c r="D30" i="4"/>
  <c r="C30" i="4"/>
  <c r="F29" i="4"/>
  <c r="F28" i="4"/>
  <c r="E23" i="4"/>
  <c r="E17" i="8" s="1"/>
  <c r="D23" i="4"/>
  <c r="D17" i="8" s="1"/>
  <c r="C23" i="4"/>
  <c r="C17" i="8" s="1"/>
  <c r="F17" i="8" s="1"/>
  <c r="F22" i="4"/>
  <c r="F21" i="4"/>
  <c r="E16" i="4"/>
  <c r="D16" i="4"/>
  <c r="C16" i="4"/>
  <c r="F15" i="4"/>
  <c r="F14" i="4"/>
  <c r="E9" i="4"/>
  <c r="D9" i="4"/>
  <c r="C9" i="4"/>
  <c r="F8" i="4"/>
  <c r="F7" i="4"/>
  <c r="F23" i="4" l="1"/>
  <c r="F37" i="4"/>
  <c r="F79" i="4"/>
  <c r="F65" i="4"/>
  <c r="F51" i="4"/>
  <c r="F44" i="4"/>
  <c r="F86" i="4"/>
  <c r="F9" i="4"/>
  <c r="F30" i="4"/>
  <c r="F72" i="4"/>
  <c r="F16" i="4"/>
  <c r="F58" i="4"/>
  <c r="E86" i="3" l="1"/>
  <c r="D86" i="3"/>
  <c r="C86" i="3"/>
  <c r="F85" i="3"/>
  <c r="F84" i="3"/>
  <c r="E79" i="3"/>
  <c r="D79" i="3"/>
  <c r="C79" i="3"/>
  <c r="F78" i="3"/>
  <c r="F77" i="3"/>
  <c r="E72" i="3"/>
  <c r="D72" i="3"/>
  <c r="C72" i="3"/>
  <c r="F71" i="3"/>
  <c r="F70" i="3"/>
  <c r="D65" i="3"/>
  <c r="D49" i="7" s="1"/>
  <c r="E58" i="3"/>
  <c r="D58" i="3"/>
  <c r="C58" i="3"/>
  <c r="F57" i="3"/>
  <c r="F56" i="3"/>
  <c r="D51" i="3"/>
  <c r="E44" i="3"/>
  <c r="E33" i="7" s="1"/>
  <c r="D44" i="3"/>
  <c r="D33" i="7" s="1"/>
  <c r="C44" i="3"/>
  <c r="C33" i="7" s="1"/>
  <c r="F43" i="3"/>
  <c r="F42" i="3"/>
  <c r="E37" i="3"/>
  <c r="D37" i="3"/>
  <c r="C37" i="3"/>
  <c r="F36" i="3"/>
  <c r="F35" i="3"/>
  <c r="E30" i="3"/>
  <c r="D30" i="3"/>
  <c r="C30" i="3"/>
  <c r="F29" i="3"/>
  <c r="F28" i="3"/>
  <c r="E23" i="3"/>
  <c r="E17" i="7" s="1"/>
  <c r="D23" i="3"/>
  <c r="D17" i="7" s="1"/>
  <c r="F22" i="3"/>
  <c r="F21" i="3"/>
  <c r="E16" i="3"/>
  <c r="D16" i="3"/>
  <c r="C16" i="3"/>
  <c r="F15" i="3"/>
  <c r="F14" i="3"/>
  <c r="E9" i="3"/>
  <c r="D9" i="3"/>
  <c r="C9" i="3"/>
  <c r="F8" i="3"/>
  <c r="F7" i="3"/>
  <c r="F30" i="3" l="1"/>
  <c r="F9" i="3"/>
  <c r="F86" i="3"/>
  <c r="F72" i="3"/>
  <c r="F37" i="3"/>
  <c r="F79" i="3"/>
  <c r="F23" i="3"/>
  <c r="F58" i="3"/>
  <c r="F44" i="3"/>
  <c r="F16" i="3"/>
  <c r="F122" i="2" l="1"/>
  <c r="F121" i="2"/>
  <c r="F120" i="2"/>
  <c r="F119" i="2"/>
  <c r="F118" i="2"/>
  <c r="F112" i="2"/>
  <c r="F111" i="2"/>
  <c r="F110" i="2"/>
  <c r="F109" i="2"/>
  <c r="F108" i="2"/>
  <c r="F102" i="2"/>
  <c r="F101" i="2"/>
  <c r="F100" i="2"/>
  <c r="F99" i="2"/>
  <c r="F98" i="2"/>
  <c r="F92" i="2"/>
  <c r="F91" i="2"/>
  <c r="F89" i="2"/>
  <c r="F82" i="2"/>
  <c r="F81" i="2"/>
  <c r="F80" i="2"/>
  <c r="F79" i="2"/>
  <c r="F78" i="2"/>
  <c r="F72" i="2"/>
  <c r="F71" i="2"/>
  <c r="F70" i="2"/>
  <c r="F69" i="2"/>
  <c r="F68" i="2"/>
  <c r="F59" i="2"/>
  <c r="F58" i="2"/>
  <c r="F52" i="2"/>
  <c r="F51" i="2"/>
  <c r="F50" i="2"/>
  <c r="F49" i="2"/>
  <c r="F48" i="2"/>
  <c r="F42" i="2"/>
  <c r="F41" i="2"/>
  <c r="F40" i="2"/>
  <c r="F39" i="2"/>
  <c r="F38" i="2"/>
  <c r="F32" i="2"/>
  <c r="F31" i="2"/>
  <c r="F30" i="2"/>
  <c r="F29" i="2"/>
  <c r="F28" i="2"/>
  <c r="F22" i="2"/>
  <c r="F21" i="2"/>
  <c r="F20" i="2"/>
  <c r="F19" i="2"/>
  <c r="F18" i="2"/>
  <c r="F12" i="2"/>
  <c r="F11" i="2"/>
  <c r="F10" i="2"/>
  <c r="F9" i="2"/>
  <c r="F8" i="2"/>
  <c r="F63" i="2" l="1"/>
  <c r="F83" i="2"/>
  <c r="C65" i="8"/>
  <c r="D65" i="8"/>
  <c r="E65" i="8"/>
  <c r="F93" i="2"/>
  <c r="F12" i="8"/>
  <c r="F53" i="2"/>
  <c r="F13" i="2"/>
  <c r="F123" i="2"/>
  <c r="F113" i="2"/>
  <c r="F103" i="2"/>
  <c r="F49" i="8"/>
  <c r="F73" i="2"/>
  <c r="F43" i="2"/>
  <c r="F33" i="2"/>
  <c r="F23" i="2"/>
  <c r="F39" i="8"/>
  <c r="F28" i="8"/>
  <c r="F44" i="8"/>
  <c r="F23" i="8"/>
  <c r="F55" i="8" l="1"/>
  <c r="F65" i="8"/>
  <c r="F33" i="8"/>
  <c r="F122" i="1" l="1"/>
  <c r="F121" i="1"/>
  <c r="F120" i="1"/>
  <c r="F119" i="1"/>
  <c r="F118" i="1"/>
  <c r="F112" i="1"/>
  <c r="F111" i="1"/>
  <c r="F110" i="1"/>
  <c r="F109" i="1"/>
  <c r="F108" i="1"/>
  <c r="F102" i="1"/>
  <c r="F101" i="1"/>
  <c r="F100" i="1"/>
  <c r="F99" i="1"/>
  <c r="F98" i="1"/>
  <c r="F82" i="1"/>
  <c r="F81" i="1"/>
  <c r="F80" i="1"/>
  <c r="F78" i="1"/>
  <c r="F72" i="1"/>
  <c r="F71" i="1"/>
  <c r="F70" i="1"/>
  <c r="F68" i="1"/>
  <c r="F58" i="1"/>
  <c r="F63" i="1" s="1"/>
  <c r="F52" i="1"/>
  <c r="F51" i="1"/>
  <c r="F50" i="1"/>
  <c r="F49" i="1"/>
  <c r="F48" i="1"/>
  <c r="F42" i="1"/>
  <c r="F41" i="1"/>
  <c r="F40" i="1"/>
  <c r="F39" i="1"/>
  <c r="F38" i="1"/>
  <c r="F31" i="1"/>
  <c r="F30" i="1"/>
  <c r="F29" i="1"/>
  <c r="F28" i="1"/>
  <c r="F22" i="1"/>
  <c r="F21" i="1"/>
  <c r="F20" i="1"/>
  <c r="F19" i="1"/>
  <c r="F18" i="1"/>
  <c r="F10" i="1"/>
  <c r="F11" i="1"/>
  <c r="F12" i="1"/>
  <c r="F9" i="1"/>
  <c r="F8" i="1"/>
  <c r="F113" i="1" l="1"/>
  <c r="F103" i="1"/>
  <c r="F123" i="1"/>
  <c r="F43" i="1"/>
  <c r="F73" i="1"/>
  <c r="F53" i="1"/>
  <c r="F83" i="1"/>
  <c r="D17" i="9"/>
  <c r="D33" i="9"/>
  <c r="D49" i="9"/>
  <c r="E17" i="9"/>
  <c r="E33" i="9"/>
  <c r="F23" i="1"/>
  <c r="F12" i="7"/>
  <c r="F13" i="1"/>
  <c r="F44" i="7"/>
  <c r="F17" i="7"/>
  <c r="C17" i="9"/>
  <c r="F33" i="7"/>
  <c r="C33" i="9"/>
  <c r="F23" i="7"/>
  <c r="F7" i="7"/>
  <c r="F60" i="7" l="1"/>
  <c r="D65" i="7"/>
  <c r="F7" i="9"/>
  <c r="F17" i="9"/>
  <c r="F44" i="9"/>
  <c r="F33" i="9"/>
  <c r="E64" i="3" l="1"/>
  <c r="E51" i="3"/>
  <c r="F50" i="3"/>
  <c r="E65" i="3" l="1"/>
  <c r="E49" i="7" s="1"/>
  <c r="F64" i="3"/>
  <c r="E49" i="9" l="1"/>
  <c r="E65" i="9" l="1"/>
  <c r="C63" i="3" l="1"/>
  <c r="C51" i="3"/>
  <c r="F49" i="3"/>
  <c r="F51" i="3" s="1"/>
  <c r="F63" i="3" l="1"/>
  <c r="F65" i="3" s="1"/>
  <c r="C65" i="3"/>
  <c r="C49" i="7" s="1"/>
  <c r="F39" i="7" l="1"/>
  <c r="C65" i="7" l="1"/>
  <c r="F55" i="7"/>
  <c r="F39" i="9"/>
  <c r="F49" i="7"/>
  <c r="C49" i="9"/>
  <c r="C65" i="9" l="1"/>
</calcChain>
</file>

<file path=xl/sharedStrings.xml><?xml version="1.0" encoding="utf-8"?>
<sst xmlns="http://schemas.openxmlformats.org/spreadsheetml/2006/main" count="1325" uniqueCount="138">
  <si>
    <t>Programma 01: Trasporto Ferroviario</t>
  </si>
  <si>
    <t>Programma 02: Trasporto Pubblico Locale</t>
  </si>
  <si>
    <t>Programma 03: Trasporto per vie d'acqua</t>
  </si>
  <si>
    <t>Programma 04: Altre modalità di trasporto</t>
  </si>
  <si>
    <t>Programma 05: Viabilità e infrastrutture stradali</t>
  </si>
  <si>
    <t>Italia Settentrionale</t>
  </si>
  <si>
    <t>Italia Centrale</t>
  </si>
  <si>
    <t>Italia Meridionale e Insulare</t>
  </si>
  <si>
    <t>Totale Italia</t>
  </si>
  <si>
    <t xml:space="preserve"> </t>
  </si>
  <si>
    <t>Totale Programmi</t>
  </si>
  <si>
    <t>Nota: eventuali incongruenze nei totali sono da attribuirsi alla procedura di arrotondamento.</t>
  </si>
  <si>
    <t>d) Pagamenti in conto competenza per spese correnti  - Spese correnti dirette (tutti i macroaggregati diversi da 04)</t>
  </si>
  <si>
    <t xml:space="preserve">l)Totale pagamenti in conto competenza + in conto residui per spese correnti - Spese correnti dirette </t>
  </si>
  <si>
    <t xml:space="preserve">a) Impegni per spese correnti - Spese correnti dirette (tutti i macroaggregati diversi da 04)  </t>
  </si>
  <si>
    <t xml:space="preserve">b) Impegni per spese correnti  - Contributi e trasferimenti correnti (Macro-aggregato 04 - Trasferimenti correnti) </t>
  </si>
  <si>
    <t xml:space="preserve">g) Pagamenti in conto residui per spese correnti - Spese correnti dirette (tutti i macroaggregati diversi da 04) </t>
  </si>
  <si>
    <t xml:space="preserve">h) Pagamenti in conto residui per spese correnti - Contributi e trasferimenti correnti (Macro-aggregato 04 - Trasferimenti correnti) </t>
  </si>
  <si>
    <t>e) Pagamenti in conto competenza per spese correnti - Contributi e trasferimenti correnti (Macro-aggregato 04 - Trasferimenti correnti)</t>
  </si>
  <si>
    <t xml:space="preserve">m) Totale pagamenti in conto competenza + in conto residui per spese correnti - Contributi e trasferimenti correnti (Macro-aggregato 04 - Trasferimenti correnti) </t>
  </si>
  <si>
    <t xml:space="preserve">Titolo II - Spese in Conto Capitale  - Codice Missione 10 - Trasporti e diritto alla mobilità - </t>
  </si>
  <si>
    <t>g) Pagamenti in conto residui per spese in conto capitale - Spese in conto capitale dirette (tutti i macroaggregati diversi da 04)</t>
  </si>
  <si>
    <t>l) Totale pagamenti (in conto competenza + in conto residui) per spese in conto capitale - Spese in conto capitale dirette (tutti i macroaggregati diversi da 04)</t>
  </si>
  <si>
    <t>Fonte: Ministero delle Infrastrutture e dei Trasporti, Comuni Capoluogo di Provincia.</t>
  </si>
  <si>
    <r>
      <rPr>
        <i/>
        <sz val="9"/>
        <rFont val="timesoman"/>
      </rPr>
      <t>Fonte</t>
    </r>
    <r>
      <rPr>
        <sz val="9"/>
        <rFont val="timesoman"/>
      </rPr>
      <t>: Ministero delle Infrastrutture e dei Trasporti, Comuni Capoluogo di Provincia.</t>
    </r>
  </si>
  <si>
    <t xml:space="preserve">Missione 12 - Diritti sociali, politiche sociali e famiglia - </t>
  </si>
  <si>
    <t>Titolo I - Spese correnti Codice Missione 12</t>
  </si>
  <si>
    <t>Programma 02: Interventi per la disabilità</t>
  </si>
  <si>
    <t>Programma 03: Interventi per gli anziani</t>
  </si>
  <si>
    <t>Titolo II - Spese in Conto Capitale
  Codice Missione 12</t>
  </si>
  <si>
    <t>Altri interventi in materia di trasporti e diritto alla mobilità</t>
  </si>
  <si>
    <t xml:space="preserve">Titolo I - Spese correnti Codice Missione </t>
  </si>
  <si>
    <t>Programma __: Altri Interventi ________</t>
  </si>
  <si>
    <t>Titolo I - Spese correnti Codice Missione</t>
  </si>
  <si>
    <t xml:space="preserve">Titolo II - Spese in Conto Capitale  Codice Missione </t>
  </si>
  <si>
    <t xml:space="preserve">Titolo II - Spese in Conto Capitale Codice Missione </t>
  </si>
  <si>
    <t>Titolo II - Spese in Conto Capitale Codice Missione</t>
  </si>
  <si>
    <t xml:space="preserve">Missione 10 - Trasporti e diritto alla mobilità </t>
  </si>
  <si>
    <t xml:space="preserve">Titolo I - Spese correnti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</si>
  <si>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Titolo II - Spese in Conto Capitale  </t>
  </si>
  <si>
    <t>g) Pagamenti in conto residui per spese correnti - Spese correnti dirette (tutti i macroaggregati diversi da 04)</t>
  </si>
  <si>
    <t>l)Totale pagamenti in conto competenza + in conto residui per spese correnti - Spese correnti dirette (tutti i macroaggregati diversi da 04)</t>
  </si>
  <si>
    <t>a) Impegni per spese in conto capitale - Spese in conto capitale dirette (tutti i macroaggregati diversi da 04)</t>
  </si>
  <si>
    <t>d) Pagamenti in conto competenza per spese in conto capitale - Spese in conto capitale dirette (tutti i macroaggregati diversi da 04)</t>
  </si>
  <si>
    <t>e) Pagamenti in conto competenza per spese in conto capitale - Contributi e trasferimenti in conto capitale (Macro-aggregato 04 - Trasferimenti in conto capitale)</t>
  </si>
  <si>
    <t>b) Impegni per spese in conto capitale - Contributi e trasferimenti in conto capitale (Macro-aggregato 04 - Trasferimenti in conto capitale)</t>
  </si>
  <si>
    <t>h) Pagamenti in conto residui per spese in conto capitale - Contributi e trasferimenti in conto capitale (Macro-aggregato 04 - Trasferimenti in conto capitale)</t>
  </si>
  <si>
    <t>m) Totale pagamenti (in conto competenza + in conto residui) per spese in conto capitale - Contributi e trasferimenti in conto capitale (Macro-aggregato 04 - Trasferimenti in conto capitale)</t>
  </si>
  <si>
    <t>a) Impegni per spese correnti  - Spese correnti dirette (tutti i macroaggregati diversi da 04)</t>
  </si>
  <si>
    <t>b) Impegni per spese correnti  - Contributi e trasferimenti correnti (Macro-aggregato 04 - Trasferimenti correnti)</t>
  </si>
  <si>
    <t>e) Pagamenti in conto competenza per spese correnti  - Contributi e trasferimenti correnti (Macro-aggregato 04 - Trasferimenti correnti)</t>
  </si>
  <si>
    <t>g) Pagamenti in conto residui per spese correnti  - Spese correnti dirette (tutti i macroaggregati diversi da 04)</t>
  </si>
  <si>
    <t>h) Pagamenti in conto residui per spese correnti  - Contributi e trasferimenti correnti (Macro-aggregato 04 - Trasferimenti correnti)</t>
  </si>
  <si>
    <t>l) Totale pagamenti in conto competenza + in conto residui per spese correnti  - Spese correnti dirette (tutti i macroaggregati diversi da 04)</t>
  </si>
  <si>
    <t>m) Totale pagamenti in conto competenza + in conto residui per spese correnti  - Contributi e trasferimenti correnti (Macro-aggregato 04 - Trasferimenti correnti)</t>
  </si>
  <si>
    <t>a) Impegni per spese correnti - Spese correnti dirette (tutti i macroaggregati diversi da 04)</t>
  </si>
  <si>
    <t>a) Impegni per spese in conto capitale  - Spese in conto capitale dirette (tutti i macroaggregati diversi da 04)</t>
  </si>
  <si>
    <t>b) Impegni per spese in conto capitale  - Contributi e trasferimenti in conto capitale (Macro-aggregato 04 - Trasferimenti in conto capitale)</t>
  </si>
  <si>
    <t>d) Pagamenti in conto competenza per spese in conto capitale  - Spese in conto capitale dirette (tutti i macroaggregati diversi da 04)</t>
  </si>
  <si>
    <t>e) Pagamenti in conto competenza per spese in conto capitale  - Contributi e trasferimenti in conto capitale (Macro-aggregato 04 - Trasferimenti in conto capitale)</t>
  </si>
  <si>
    <t>h) Pagamenti in conto residui per spese in conto capitale  - Contributi e trasferimenti in conto capitale (Macro-aggregato 04 - Trasferimenti in conto capitale)</t>
  </si>
  <si>
    <t>l) Totale pagamenti in conto competenza + in conto residui per spese in conto capitale  - Spese in conto capitale dirette (tutti i macroaggregati diversi da 04)</t>
  </si>
  <si>
    <t>m) Totale pagamenti in conto competenza + in conto residui per spese in conto capitale  - Contributi e trasferimenti in conto capitale (Macro-aggregato 04 - Trasferimenti in conto capitale)</t>
  </si>
  <si>
    <t xml:space="preserve">Titolo I - Spese correnti -  Codice Missione 10 - Trasporti e diritto alla mobilità </t>
  </si>
  <si>
    <t xml:space="preserve">Ttolo I - Spese Correnti + Titolo II - Spese in Conto Capitale  </t>
  </si>
  <si>
    <t>a) Impegni per spese correnti + spese in  conto capitale - dirette in conto capitale (tutti i macroaggregati diversi da 04)</t>
  </si>
  <si>
    <t>b) Impegni per spese correnti + spese  in conto capitale - Contributi e trasferimenti in conto capitale (Macro-aggregato 04 - Trasferimenti in conto capitale)</t>
  </si>
  <si>
    <t>d) Pagamenti in conto competenza per spese correnti + spese in conto capitale - Spese correnti + spese in conto capitale dirette (tutti i macroaggregati diversi da 04)</t>
  </si>
  <si>
    <t>e) Pagamenti in conto competenza per spese correnti + spese in conto capitale - Contributi e trasf. in conto capitale + spese correnti cont. E tras. (Macro-aggregato 04 )</t>
  </si>
  <si>
    <t>g) Pagamenti in conto residui per spese correnti + spese in conto capitale - Spese in conto capitale dirette (tutti i macroaggregati diversi da 04)+ Spese correnti</t>
  </si>
  <si>
    <t>h) Pagamenti in conto residui per spese correnti + spese in conto capitale - Contributi e trasferimenti in conto capitale (Macro-aggregato 04 )+ Spese correnti</t>
  </si>
  <si>
    <t>l) Totale pagamenti (in conto competenza + in conto residui) per spese correnti + spese in conto capitale - Spese in conto capitale dirette (tutti i macroaggregati diversi da 04)+ Totale Spese correnti</t>
  </si>
  <si>
    <t>m) Totale pagamenti (in conto competenza + in conto residui) per spese correnti + spese in conto capitale - Contributi e trasferimenti in conto capitale (Macro-aggregato 04 ) + Totale spese correnti</t>
  </si>
  <si>
    <r>
      <rPr>
        <b/>
        <i/>
        <sz val="10"/>
        <rFont val="timesoman"/>
      </rPr>
      <t>c) (a+b)</t>
    </r>
    <r>
      <rPr>
        <i/>
        <sz val="10"/>
        <rFont val="timesoman"/>
      </rPr>
      <t xml:space="preserve"> Impegni per spese correnti - Totale spese correnti </t>
    </r>
  </si>
  <si>
    <r>
      <rPr>
        <b/>
        <i/>
        <sz val="10"/>
        <rFont val="timesoman"/>
      </rPr>
      <t>f) (d+e)</t>
    </r>
    <r>
      <rPr>
        <i/>
        <sz val="10"/>
        <rFont val="timesoman"/>
      </rPr>
      <t xml:space="preserve"> Pagamenti in conto competenza per spese correnti -Totale spese correnti  </t>
    </r>
  </si>
  <si>
    <r>
      <rPr>
        <b/>
        <i/>
        <sz val="10"/>
        <rFont val="timesoman"/>
      </rPr>
      <t>i) (g+h)</t>
    </r>
    <r>
      <rPr>
        <i/>
        <sz val="10"/>
        <rFont val="timesoman"/>
      </rPr>
      <t xml:space="preserve"> Pagamenti in conto residui per spese correnti - Totale spese correnti  </t>
    </r>
  </si>
  <si>
    <r>
      <rPr>
        <b/>
        <i/>
        <sz val="10"/>
        <rFont val="timesoman"/>
      </rPr>
      <t xml:space="preserve">n) (l+m) </t>
    </r>
    <r>
      <rPr>
        <i/>
        <sz val="10"/>
        <rFont val="timesoman"/>
      </rPr>
      <t xml:space="preserve">Totale pagamenti in conto competenza + in conto residui per spese correnti - Totale spese correnti </t>
    </r>
  </si>
  <si>
    <r>
      <rPr>
        <b/>
        <i/>
        <sz val="11"/>
        <rFont val="Times New Roman"/>
        <family val="1"/>
      </rPr>
      <t>c) (a+b)</t>
    </r>
    <r>
      <rPr>
        <i/>
        <sz val="11"/>
        <rFont val="Times New Roman"/>
        <family val="1"/>
      </rPr>
      <t xml:space="preserve"> Impegni per spese in conto capitale - Totale spese in conto capitale</t>
    </r>
  </si>
  <si>
    <r>
      <rPr>
        <b/>
        <i/>
        <sz val="11"/>
        <rFont val="Times New Roman"/>
        <family val="1"/>
      </rPr>
      <t xml:space="preserve">f) (d+e) </t>
    </r>
    <r>
      <rPr>
        <i/>
        <sz val="11"/>
        <rFont val="Times New Roman"/>
        <family val="1"/>
      </rPr>
      <t>Pagamenti in conto competenza per spese in conto capitale  - Totale spese in conto capitale</t>
    </r>
  </si>
  <si>
    <r>
      <rPr>
        <b/>
        <i/>
        <sz val="11"/>
        <rFont val="Times New Roman"/>
        <family val="1"/>
      </rPr>
      <t xml:space="preserve">i) (g+h) </t>
    </r>
    <r>
      <rPr>
        <i/>
        <sz val="11"/>
        <rFont val="Times New Roman"/>
        <family val="1"/>
      </rPr>
      <t>Pagamenti in conto residui per spese in conto capitale - Totale spese in conto capitale</t>
    </r>
  </si>
  <si>
    <r>
      <rPr>
        <b/>
        <i/>
        <sz val="11"/>
        <rFont val="Times New Roman"/>
        <family val="1"/>
      </rPr>
      <t>n) (l+m)</t>
    </r>
    <r>
      <rPr>
        <i/>
        <sz val="11"/>
        <rFont val="Times New Roman"/>
        <family val="1"/>
      </rPr>
      <t xml:space="preserve"> Totale pagamenti (in conto competenza + in conto residui) per spese in conto capitale  - Totale spese in conto capitale</t>
    </r>
  </si>
  <si>
    <r>
      <rPr>
        <b/>
        <i/>
        <sz val="11"/>
        <rFont val="Times New Roman"/>
        <family val="1"/>
      </rPr>
      <t>c) (a+b)</t>
    </r>
    <r>
      <rPr>
        <i/>
        <sz val="11"/>
        <rFont val="Times New Roman"/>
        <family val="1"/>
      </rPr>
      <t xml:space="preserve"> Impegni per spese correnti  - Totale spese correnti</t>
    </r>
  </si>
  <si>
    <r>
      <rPr>
        <b/>
        <i/>
        <sz val="11"/>
        <rFont val="Times New Roman"/>
        <family val="1"/>
      </rPr>
      <t>f) (d+e)</t>
    </r>
    <r>
      <rPr>
        <i/>
        <sz val="11"/>
        <rFont val="Times New Roman"/>
        <family val="1"/>
      </rPr>
      <t xml:space="preserve"> Pagamenti in conto competenza per spese correnti  - Totale spese correnti</t>
    </r>
  </si>
  <si>
    <r>
      <rPr>
        <b/>
        <i/>
        <sz val="11"/>
        <rFont val="Times New Roman"/>
        <family val="1"/>
      </rPr>
      <t>i) (g+h)</t>
    </r>
    <r>
      <rPr>
        <i/>
        <sz val="11"/>
        <rFont val="Times New Roman"/>
        <family val="1"/>
      </rPr>
      <t xml:space="preserve"> Pagamenti in conto residui per spese correnti  - Totale spese correnti</t>
    </r>
  </si>
  <si>
    <r>
      <rPr>
        <b/>
        <i/>
        <sz val="11"/>
        <rFont val="Times New Roman"/>
        <family val="1"/>
      </rPr>
      <t xml:space="preserve">n) (l+m) </t>
    </r>
    <r>
      <rPr>
        <i/>
        <sz val="11"/>
        <rFont val="Times New Roman"/>
        <family val="1"/>
      </rPr>
      <t>Totale pagamenti in conto competenza + in conto residui per spese correnti  - Totale spese correnti</t>
    </r>
  </si>
  <si>
    <r>
      <rPr>
        <b/>
        <i/>
        <sz val="11"/>
        <rFont val="Times New Roman"/>
        <family val="1"/>
      </rPr>
      <t>f) (d+e)</t>
    </r>
    <r>
      <rPr>
        <i/>
        <sz val="11"/>
        <rFont val="Times New Roman"/>
        <family val="1"/>
      </rPr>
      <t xml:space="preserve"> Pagamenti in conto competenza per spese in conto capitale  - Totale spese in conto capitale</t>
    </r>
  </si>
  <si>
    <r>
      <rPr>
        <b/>
        <i/>
        <sz val="11"/>
        <rFont val="Times New Roman"/>
        <family val="1"/>
      </rPr>
      <t>i) (g+h)</t>
    </r>
    <r>
      <rPr>
        <i/>
        <sz val="11"/>
        <rFont val="Times New Roman"/>
        <family val="1"/>
      </rPr>
      <t xml:space="preserve"> Pagamenti in conto residui per spese in conto capitale - Totale spese in conto capitale</t>
    </r>
  </si>
  <si>
    <r>
      <rPr>
        <b/>
        <i/>
        <sz val="10"/>
        <rFont val="timesoman"/>
      </rPr>
      <t xml:space="preserve">c) (a+b) </t>
    </r>
    <r>
      <rPr>
        <i/>
        <sz val="10"/>
        <rFont val="timesoman"/>
      </rPr>
      <t xml:space="preserve">Impegni per spese correnti - Totale spese correnti </t>
    </r>
  </si>
  <si>
    <r>
      <rPr>
        <b/>
        <i/>
        <sz val="10"/>
        <rFont val="timesoman"/>
      </rPr>
      <t xml:space="preserve">i) (g+h) </t>
    </r>
    <r>
      <rPr>
        <i/>
        <sz val="10"/>
        <rFont val="timesoman"/>
      </rPr>
      <t xml:space="preserve">Pagamenti in conto residui per spese correnti - Totale spese correnti  </t>
    </r>
  </si>
  <si>
    <r>
      <rPr>
        <b/>
        <i/>
        <sz val="10"/>
        <rFont val="timesoman"/>
      </rPr>
      <t xml:space="preserve">n) (l+m) </t>
    </r>
    <r>
      <rPr>
        <i/>
        <sz val="10"/>
        <rFont val="timesoman"/>
      </rPr>
      <t xml:space="preserve">Totale pagamenti in conto competenza + in conto residui per spese correnti Totale spese correnti </t>
    </r>
  </si>
  <si>
    <r>
      <rPr>
        <b/>
        <i/>
        <sz val="11"/>
        <rFont val="Times New Roman"/>
        <family val="1"/>
      </rPr>
      <t>c) (a+b)</t>
    </r>
    <r>
      <rPr>
        <i/>
        <sz val="11"/>
        <rFont val="Times New Roman"/>
        <family val="1"/>
      </rPr>
      <t xml:space="preserve"> Impegni per spese correnti + spese in conto capitale - Totale spese correnti + spese in conto capitale</t>
    </r>
  </si>
  <si>
    <r>
      <rPr>
        <b/>
        <i/>
        <sz val="11"/>
        <rFont val="Times New Roman"/>
        <family val="1"/>
      </rPr>
      <t>f) (d+e)</t>
    </r>
    <r>
      <rPr>
        <i/>
        <sz val="11"/>
        <rFont val="Times New Roman"/>
        <family val="1"/>
      </rPr>
      <t xml:space="preserve"> Pagamenti in conto competenza per spese correnti + spese in conto capitale  - Totale spese in conto capitale + spese correnti</t>
    </r>
  </si>
  <si>
    <r>
      <rPr>
        <b/>
        <i/>
        <sz val="11"/>
        <rFont val="Times New Roman"/>
        <family val="1"/>
      </rPr>
      <t>i) (g+h)</t>
    </r>
    <r>
      <rPr>
        <i/>
        <sz val="11"/>
        <rFont val="Times New Roman"/>
        <family val="1"/>
      </rPr>
      <t xml:space="preserve"> Pagamenti in conto residui per spese correnti + spese in conto capitale - Totale spese in conto capitale + Totale Spese correnti</t>
    </r>
  </si>
  <si>
    <r>
      <rPr>
        <b/>
        <i/>
        <sz val="11"/>
        <rFont val="Times New Roman"/>
        <family val="1"/>
      </rPr>
      <t xml:space="preserve">n) (l+m) </t>
    </r>
    <r>
      <rPr>
        <i/>
        <sz val="11"/>
        <rFont val="Times New Roman"/>
        <family val="1"/>
      </rPr>
      <t>Totale pagamenti (in conto competenza + in conto residui) per spese correnti + spese in conto capitale  - Totale spese in conto capitale + Totale Spese correnti</t>
    </r>
  </si>
  <si>
    <t>Tab. I.4.9A - Tutte le spese e contributi, correnti ed in conto capitale, dei Comuni Capoluogo di Provincia nel settore dei trasporti distinti per Ripartizione Geografica - Anno 2018</t>
  </si>
  <si>
    <t>Tab. I.4.8A - Spese e contributi in conto capitale dei Comuni Capoluogo di Provincia nel settore dei trasporti distinti per Ripartizione Geografica - Anno 2018</t>
  </si>
  <si>
    <t>Tab. I.4.7A - Spese e contributi correnti dei Comuni Capoluogo di Provincia nel settore dei trasporti distinti per Ripartizione Geografica e Programmi - Anno 2018</t>
  </si>
  <si>
    <t>Tab. I.3.4.6.A - Spese e contributi in conto capitale dei Comuni Capoluogo di Provincia nel settore dei trasporti distinti per Ripartizione Geografica e Programma - Anno 2018</t>
  </si>
  <si>
    <t>Tab. I.4.5A - Spese e contributi correnti dei Comuni Capoluogo di Provincia nel settore dei trasporti distinti per Ripartizione Geografica e Programma - Anno 2018</t>
  </si>
  <si>
    <t>Tab. I.4.4A - Spese e contributi in conto capitale dei Comuni Capoluogo di Provincia nel settore dei trasporti distinti per Ripartizione Geografica e Programma - Anno 2018</t>
  </si>
  <si>
    <t>Tab. I.4.3A - Spese e contributi correnti dei Comuni Capoluogo di Provincia nel settore dei trasporti distinti per Ripartizione Geografica e Programma- Anno 2018</t>
  </si>
  <si>
    <t>Tab. I.4.2A - Spese e contributi in conto capitale dei Comuni Capoluogo di Provincia nel settore dei trasporti distinti per Ripartizione Geografica - Anno 2018</t>
  </si>
  <si>
    <t>Tab. I.4.1A - Spese e contributi correnti dei Comuni Capoluogo di Provincia nel settore dei trasporti distinti per Ripartizione Geografica e Programmi - Anno 2018</t>
  </si>
  <si>
    <t>c) (a+b) Impegni per spese correnti  - Totale spese correnti</t>
  </si>
  <si>
    <t>f) (d+e) Pagamenti in conto competenza per spese correnti  - Totale spese correnti</t>
  </si>
  <si>
    <t>i) (g+h) Pagamenti in conto residui per spese correnti  - Totale spese correnti</t>
  </si>
  <si>
    <t>n) (l+m) Totale pagamenti in conto competenza + in conto residui per spese correnti  - Totale spese correnti</t>
  </si>
  <si>
    <t>c) (a+b) Impegni per spese in conto capitale  - Totale spese in conto capitale</t>
  </si>
  <si>
    <t>f) (d+e) Pagamenti in conto competenza per spese in conto capitale  - Totale spese in conto capitale</t>
  </si>
  <si>
    <t>i) (g+h) Pagamenti in conto residui per spese in conto capitale  - Totale spese in conto capitale</t>
  </si>
  <si>
    <t>n) (l+m) Totale pagamenti in conto competenza + in conto residui per spese in conto capitale  - Totale spese in conto capitale</t>
  </si>
  <si>
    <t>Comuni</t>
  </si>
  <si>
    <t>Tab. I.4.1 - Riepilogo spese correnti e in conto capitale dei Comuni Capoluogo di Provincia nel settore dei trasporti distinte per Ripartizione Geografica - Anni 2016-2018</t>
  </si>
  <si>
    <t>Spese dirette correnti</t>
  </si>
  <si>
    <t>Ripartizione Geografica</t>
  </si>
  <si>
    <t xml:space="preserve">Impegni </t>
  </si>
  <si>
    <t xml:space="preserve">(a) </t>
  </si>
  <si>
    <t>(b)</t>
  </si>
  <si>
    <t>(c)=(a)+(b)</t>
  </si>
  <si>
    <t xml:space="preserve">Pagamenti in conto competenza </t>
  </si>
  <si>
    <t xml:space="preserve">Pagamenti in conto residui </t>
  </si>
  <si>
    <t xml:space="preserve">Totale pagamenti </t>
  </si>
  <si>
    <t>Italia</t>
  </si>
  <si>
    <t>Contributi e trasferimenti correnti</t>
  </si>
  <si>
    <t>(a)</t>
  </si>
  <si>
    <t>Totale spese correnti 1 + 2</t>
  </si>
  <si>
    <t>Spese in conto capitale dirette</t>
  </si>
  <si>
    <r>
      <t>2017</t>
    </r>
    <r>
      <rPr>
        <b/>
        <vertAlign val="superscript"/>
        <sz val="8"/>
        <rFont val="Times New Roman"/>
        <family val="1"/>
      </rPr>
      <t>(a)</t>
    </r>
  </si>
  <si>
    <t>Contributi e trasferimenti in conto capitale</t>
  </si>
  <si>
    <t>Totale spese in conto capitale 4 + 5</t>
  </si>
  <si>
    <t>Tab.1.4.2 - Riepilogo spese correnti ed in conto capitale dei Comuni Capoluogo di Provincia nel settore dei trasporti distinte per Ripartizione Geografica - Anni 2016-2019</t>
  </si>
  <si>
    <t>Milioni di euro</t>
  </si>
  <si>
    <t>2019(*)</t>
  </si>
  <si>
    <t>Totale Pagamenti</t>
  </si>
  <si>
    <t>Pagamenti in conto residui</t>
  </si>
  <si>
    <r>
      <t>Tab.1.4.3 - Riepilogo spese correnti ed in conto capitale dei Comuni Capoluogo di Provincia nel settore dei trasporti distinte per Ripartizione Geografica e a prezzi costanti - Anni 2016-2019</t>
    </r>
    <r>
      <rPr>
        <b/>
        <vertAlign val="superscript"/>
        <sz val="12"/>
        <rFont val="Times New Roman"/>
        <family val="1"/>
      </rPr>
      <t>(*)</t>
    </r>
  </si>
  <si>
    <t>Totale spese correnti e in conto capitale - Milioni di euro a prezzi 2015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</si>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</sst>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&quot;€&quot;\ #,##0.00"/>
    <numFmt numFmtId="166" formatCode="_-* #,##0.0_-;\-* #,##0.0_-;_-* &quot;-&quot;??_-;_-@_-"/>
    <numFmt numFmtId="167" formatCode="_-* #,##0.0_-;\-* #,##0.0_-;_-* &quot;-&quot;?_-;_-@_-"/>
    <numFmt numFmtId="168" formatCode="#,##0.0"/>
    <numFmt numFmtId="169" formatCode="0.0"/>
  </numFmts>
  <fonts count="38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oman"/>
    </font>
    <font>
      <sz val="11"/>
      <name val="timesoman"/>
    </font>
    <font>
      <i/>
      <sz val="10"/>
      <name val="timesoman"/>
    </font>
    <font>
      <b/>
      <sz val="10"/>
      <name val="timesoman"/>
    </font>
    <font>
      <b/>
      <sz val="12"/>
      <name val="timesoman"/>
    </font>
    <font>
      <sz val="10"/>
      <name val="timesoman"/>
    </font>
    <font>
      <sz val="9"/>
      <name val="timesoman"/>
    </font>
    <font>
      <i/>
      <sz val="9"/>
      <name val="timesoman"/>
    </font>
    <font>
      <i/>
      <sz val="11"/>
      <name val="Times New Roman"/>
      <family val="1"/>
    </font>
    <font>
      <b/>
      <i/>
      <sz val="10"/>
      <name val="timesoman"/>
    </font>
    <font>
      <b/>
      <i/>
      <sz val="1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oman"/>
    </font>
    <font>
      <sz val="11"/>
      <name val="Calibri"/>
      <family val="2"/>
      <scheme val="minor"/>
    </font>
    <font>
      <i/>
      <sz val="12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vertAlign val="superscript"/>
      <sz val="8"/>
      <name val="Times New Roman"/>
      <family val="1"/>
    </font>
    <font>
      <i/>
      <sz val="7"/>
      <name val="Times"/>
      <family val="1"/>
    </font>
    <font>
      <sz val="7"/>
      <name val="Times"/>
      <family val="1"/>
    </font>
    <font>
      <b/>
      <sz val="7"/>
      <name val="Times"/>
      <family val="1"/>
    </font>
    <font>
      <b/>
      <vertAlign val="superscript"/>
      <sz val="12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184">
    <xf numFmtId="0" fontId="0" fillId="0" borderId="0" xfId="0"/>
    <xf numFmtId="0" fontId="1" fillId="0" borderId="2" xfId="0" applyFont="1" applyFill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vertical="center" wrapText="1"/>
    </xf>
    <xf numFmtId="165" fontId="10" fillId="0" borderId="3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165" fontId="10" fillId="0" borderId="6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165" fontId="4" fillId="0" borderId="3" xfId="0" applyNumberFormat="1" applyFont="1" applyBorder="1"/>
    <xf numFmtId="165" fontId="3" fillId="0" borderId="0" xfId="0" applyNumberFormat="1" applyFont="1"/>
    <xf numFmtId="0" fontId="5" fillId="0" borderId="0" xfId="0" applyFont="1"/>
    <xf numFmtId="0" fontId="4" fillId="0" borderId="1" xfId="0" applyFont="1" applyFill="1" applyBorder="1" applyAlignment="1" applyProtection="1">
      <alignment horizontal="center" vertical="center" wrapText="1"/>
    </xf>
    <xf numFmtId="165" fontId="14" fillId="0" borderId="4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/>
    <xf numFmtId="0" fontId="7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3" fillId="0" borderId="8" xfId="0" applyFont="1" applyBorder="1" applyAlignment="1">
      <alignment vertical="center"/>
    </xf>
    <xf numFmtId="165" fontId="12" fillId="0" borderId="0" xfId="0" applyNumberFormat="1" applyFont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vertical="center"/>
    </xf>
    <xf numFmtId="165" fontId="2" fillId="0" borderId="0" xfId="0" applyNumberFormat="1" applyFont="1"/>
    <xf numFmtId="165" fontId="2" fillId="0" borderId="8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6" fontId="7" fillId="0" borderId="0" xfId="1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166" fontId="3" fillId="0" borderId="0" xfId="1" applyNumberFormat="1" applyFont="1" applyAlignment="1">
      <alignment vertical="center"/>
    </xf>
    <xf numFmtId="166" fontId="3" fillId="0" borderId="8" xfId="1" applyNumberFormat="1" applyFont="1" applyBorder="1" applyAlignment="1">
      <alignment vertical="center"/>
    </xf>
    <xf numFmtId="166" fontId="5" fillId="0" borderId="0" xfId="1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10" fillId="0" borderId="7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165" fontId="4" fillId="0" borderId="6" xfId="0" applyNumberFormat="1" applyFont="1" applyBorder="1"/>
    <xf numFmtId="165" fontId="4" fillId="0" borderId="7" xfId="0" applyNumberFormat="1" applyFont="1" applyBorder="1"/>
    <xf numFmtId="165" fontId="18" fillId="0" borderId="3" xfId="0" applyNumberFormat="1" applyFont="1" applyBorder="1"/>
    <xf numFmtId="0" fontId="2" fillId="0" borderId="0" xfId="0" applyFont="1"/>
    <xf numFmtId="0" fontId="19" fillId="0" borderId="2" xfId="0" applyFont="1" applyFill="1" applyBorder="1" applyAlignment="1" applyProtection="1">
      <alignment vertical="center" wrapText="1"/>
    </xf>
    <xf numFmtId="0" fontId="20" fillId="0" borderId="0" xfId="0" applyFont="1"/>
    <xf numFmtId="166" fontId="10" fillId="0" borderId="8" xfId="1" applyNumberFormat="1" applyFont="1" applyBorder="1" applyAlignment="1">
      <alignment vertical="center"/>
    </xf>
    <xf numFmtId="165" fontId="18" fillId="0" borderId="6" xfId="0" applyNumberFormat="1" applyFont="1" applyBorder="1" applyAlignment="1">
      <alignment vertical="center"/>
    </xf>
    <xf numFmtId="165" fontId="18" fillId="0" borderId="10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65" fontId="21" fillId="0" borderId="6" xfId="0" applyNumberFormat="1" applyFont="1" applyBorder="1" applyAlignment="1">
      <alignment vertical="center"/>
    </xf>
    <xf numFmtId="165" fontId="18" fillId="0" borderId="3" xfId="0" applyNumberFormat="1" applyFont="1" applyBorder="1" applyAlignment="1">
      <alignment vertical="center"/>
    </xf>
    <xf numFmtId="165" fontId="21" fillId="0" borderId="3" xfId="0" applyNumberFormat="1" applyFont="1" applyBorder="1" applyAlignment="1">
      <alignment vertical="center"/>
    </xf>
    <xf numFmtId="0" fontId="22" fillId="0" borderId="0" xfId="0" applyFont="1"/>
    <xf numFmtId="0" fontId="23" fillId="0" borderId="0" xfId="0" applyFont="1"/>
    <xf numFmtId="0" fontId="27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168" fontId="28" fillId="0" borderId="12" xfId="0" applyNumberFormat="1" applyFont="1" applyBorder="1" applyAlignment="1">
      <alignment horizontal="right" vertical="center" wrapText="1"/>
    </xf>
    <xf numFmtId="168" fontId="29" fillId="0" borderId="12" xfId="0" applyNumberFormat="1" applyFont="1" applyBorder="1" applyAlignment="1">
      <alignment horizontal="right" vertical="center" wrapText="1"/>
    </xf>
    <xf numFmtId="168" fontId="25" fillId="0" borderId="12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/>
    </xf>
    <xf numFmtId="168" fontId="28" fillId="0" borderId="0" xfId="0" applyNumberFormat="1" applyFont="1" applyBorder="1" applyAlignment="1">
      <alignment horizontal="right" vertical="center" wrapText="1"/>
    </xf>
    <xf numFmtId="168" fontId="29" fillId="0" borderId="0" xfId="0" applyNumberFormat="1" applyFont="1" applyBorder="1" applyAlignment="1">
      <alignment horizontal="right" vertical="center" wrapText="1"/>
    </xf>
    <xf numFmtId="168" fontId="25" fillId="0" borderId="0" xfId="0" applyNumberFormat="1" applyFont="1" applyBorder="1" applyAlignment="1">
      <alignment horizontal="right" vertical="center" wrapText="1"/>
    </xf>
    <xf numFmtId="0" fontId="27" fillId="0" borderId="4" xfId="0" applyFont="1" applyBorder="1" applyAlignment="1">
      <alignment vertical="center" wrapText="1"/>
    </xf>
    <xf numFmtId="168" fontId="29" fillId="0" borderId="4" xfId="0" applyNumberFormat="1" applyFont="1" applyBorder="1" applyAlignment="1">
      <alignment horizontal="right" vertical="center" wrapText="1"/>
    </xf>
    <xf numFmtId="168" fontId="25" fillId="0" borderId="4" xfId="0" applyNumberFormat="1" applyFont="1" applyBorder="1" applyAlignment="1">
      <alignment horizontal="right" vertical="center" wrapText="1"/>
    </xf>
    <xf numFmtId="168" fontId="28" fillId="0" borderId="4" xfId="0" applyNumberFormat="1" applyFont="1" applyBorder="1" applyAlignment="1">
      <alignment horizontal="right" vertical="center" wrapText="1"/>
    </xf>
    <xf numFmtId="0" fontId="24" fillId="0" borderId="4" xfId="0" applyFont="1" applyBorder="1" applyAlignment="1">
      <alignment vertical="center"/>
    </xf>
    <xf numFmtId="168" fontId="30" fillId="0" borderId="13" xfId="0" applyNumberFormat="1" applyFont="1" applyBorder="1" applyAlignment="1">
      <alignment horizontal="right" vertical="center" wrapText="1"/>
    </xf>
    <xf numFmtId="168" fontId="30" fillId="0" borderId="4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horizontal="right" vertical="center" wrapText="1"/>
    </xf>
    <xf numFmtId="4" fontId="25" fillId="0" borderId="0" xfId="0" applyNumberFormat="1" applyFont="1" applyBorder="1" applyAlignment="1">
      <alignment horizontal="right" vertical="center" wrapText="1"/>
    </xf>
    <xf numFmtId="0" fontId="27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166" fontId="28" fillId="0" borderId="12" xfId="1" applyNumberFormat="1" applyFont="1" applyBorder="1" applyAlignment="1">
      <alignment horizontal="right" vertical="center" wrapText="1"/>
    </xf>
    <xf numFmtId="166" fontId="29" fillId="0" borderId="12" xfId="1" applyNumberFormat="1" applyFont="1" applyBorder="1" applyAlignment="1">
      <alignment horizontal="right" vertical="center" wrapText="1"/>
    </xf>
    <xf numFmtId="166" fontId="25" fillId="0" borderId="12" xfId="1" applyNumberFormat="1" applyFont="1" applyBorder="1" applyAlignment="1">
      <alignment horizontal="right" vertical="center" wrapText="1"/>
    </xf>
    <xf numFmtId="166" fontId="28" fillId="0" borderId="0" xfId="1" applyNumberFormat="1" applyFont="1" applyBorder="1" applyAlignment="1">
      <alignment horizontal="right" vertical="center" wrapText="1"/>
    </xf>
    <xf numFmtId="166" fontId="29" fillId="0" borderId="0" xfId="1" applyNumberFormat="1" applyFont="1" applyBorder="1" applyAlignment="1">
      <alignment horizontal="right" vertical="center" wrapText="1"/>
    </xf>
    <xf numFmtId="166" fontId="25" fillId="0" borderId="0" xfId="1" applyNumberFormat="1" applyFont="1" applyBorder="1" applyAlignment="1">
      <alignment horizontal="right" vertical="center" wrapText="1"/>
    </xf>
    <xf numFmtId="166" fontId="28" fillId="0" borderId="4" xfId="1" applyNumberFormat="1" applyFont="1" applyBorder="1" applyAlignment="1">
      <alignment horizontal="right" vertical="center" wrapText="1"/>
    </xf>
    <xf numFmtId="166" fontId="29" fillId="0" borderId="4" xfId="1" applyNumberFormat="1" applyFont="1" applyBorder="1" applyAlignment="1">
      <alignment horizontal="right" vertical="center" wrapText="1"/>
    </xf>
    <xf numFmtId="166" fontId="25" fillId="0" borderId="4" xfId="1" applyNumberFormat="1" applyFont="1" applyBorder="1" applyAlignment="1">
      <alignment horizontal="right" vertical="center" wrapText="1"/>
    </xf>
    <xf numFmtId="0" fontId="24" fillId="0" borderId="13" xfId="0" applyFont="1" applyBorder="1" applyAlignment="1">
      <alignment vertical="center"/>
    </xf>
    <xf numFmtId="166" fontId="30" fillId="0" borderId="13" xfId="1" applyNumberFormat="1" applyFont="1" applyBorder="1" applyAlignment="1">
      <alignment horizontal="right" vertical="center" wrapText="1"/>
    </xf>
    <xf numFmtId="166" fontId="22" fillId="0" borderId="0" xfId="0" applyNumberFormat="1" applyFont="1"/>
    <xf numFmtId="2" fontId="30" fillId="0" borderId="0" xfId="0" applyNumberFormat="1" applyFont="1" applyBorder="1" applyAlignment="1">
      <alignment horizontal="right" vertical="center" wrapText="1"/>
    </xf>
    <xf numFmtId="2" fontId="25" fillId="0" borderId="0" xfId="0" applyNumberFormat="1" applyFont="1" applyBorder="1" applyAlignment="1">
      <alignment horizontal="right" vertical="center" wrapText="1"/>
    </xf>
    <xf numFmtId="0" fontId="31" fillId="0" borderId="0" xfId="0" applyFont="1"/>
    <xf numFmtId="0" fontId="27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4" fontId="22" fillId="0" borderId="0" xfId="0" applyNumberFormat="1" applyFont="1"/>
    <xf numFmtId="166" fontId="30" fillId="0" borderId="4" xfId="1" applyNumberFormat="1" applyFont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168" fontId="25" fillId="0" borderId="12" xfId="0" applyNumberFormat="1" applyFont="1" applyBorder="1" applyAlignment="1">
      <alignment horizontal="center" vertical="center" wrapText="1"/>
    </xf>
    <xf numFmtId="168" fontId="25" fillId="0" borderId="0" xfId="0" applyNumberFormat="1" applyFont="1" applyBorder="1" applyAlignment="1">
      <alignment horizontal="center" vertical="center" wrapText="1"/>
    </xf>
    <xf numFmtId="168" fontId="25" fillId="0" borderId="4" xfId="0" applyNumberFormat="1" applyFont="1" applyBorder="1" applyAlignment="1">
      <alignment horizontal="center" vertical="center" wrapText="1"/>
    </xf>
    <xf numFmtId="168" fontId="30" fillId="0" borderId="4" xfId="0" applyNumberFormat="1" applyFont="1" applyBorder="1" applyAlignment="1">
      <alignment horizontal="center" vertical="center" wrapText="1"/>
    </xf>
    <xf numFmtId="169" fontId="0" fillId="0" borderId="0" xfId="0" applyNumberFormat="1" applyBorder="1"/>
    <xf numFmtId="0" fontId="0" fillId="0" borderId="0" xfId="0" applyBorder="1"/>
    <xf numFmtId="168" fontId="25" fillId="0" borderId="0" xfId="0" applyNumberFormat="1" applyFont="1" applyBorder="1" applyAlignment="1" applyProtection="1">
      <alignment horizontal="center" vertical="center" wrapText="1"/>
      <protection locked="0"/>
    </xf>
    <xf numFmtId="168" fontId="25" fillId="0" borderId="13" xfId="0" applyNumberFormat="1" applyFont="1" applyBorder="1" applyAlignment="1">
      <alignment horizontal="center" vertical="center" wrapText="1"/>
    </xf>
    <xf numFmtId="169" fontId="37" fillId="0" borderId="0" xfId="0" applyNumberFormat="1" applyFont="1" applyBorder="1"/>
    <xf numFmtId="0" fontId="2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168" fontId="30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65" fontId="14" fillId="0" borderId="4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14" fillId="0" borderId="4" xfId="0" applyNumberFormat="1" applyFont="1" applyBorder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4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4" fillId="0" borderId="4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4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34</xdr:row>
      <xdr:rowOff>0</xdr:rowOff>
    </xdr:from>
    <xdr:to>
      <xdr:col>6</xdr:col>
      <xdr:colOff>0</xdr:colOff>
      <xdr:row>34</xdr:row>
      <xdr:rowOff>76200</xdr:rowOff>
    </xdr:to>
    <xdr:sp macro="" textlink="">
      <xdr:nvSpPr>
        <xdr:cNvPr id="2" name="Freccia bidirezionale orizzontale 1"/>
        <xdr:cNvSpPr/>
      </xdr:nvSpPr>
      <xdr:spPr>
        <a:xfrm>
          <a:off x="600075" y="7820025"/>
          <a:ext cx="1036320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5</xdr:col>
      <xdr:colOff>2038350</xdr:colOff>
      <xdr:row>64</xdr:row>
      <xdr:rowOff>76200</xdr:rowOff>
    </xdr:to>
    <xdr:sp macro="" textlink="">
      <xdr:nvSpPr>
        <xdr:cNvPr id="3" name="Freccia bidirezionale orizzontale 2"/>
        <xdr:cNvSpPr/>
      </xdr:nvSpPr>
      <xdr:spPr>
        <a:xfrm>
          <a:off x="590550" y="14963775"/>
          <a:ext cx="1036320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 </a:t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5</xdr:col>
      <xdr:colOff>2038350</xdr:colOff>
      <xdr:row>94</xdr:row>
      <xdr:rowOff>76200</xdr:rowOff>
    </xdr:to>
    <xdr:sp macro="" textlink="">
      <xdr:nvSpPr>
        <xdr:cNvPr id="4" name="Freccia bidirezionale orizzontale 3"/>
        <xdr:cNvSpPr/>
      </xdr:nvSpPr>
      <xdr:spPr>
        <a:xfrm>
          <a:off x="590550" y="22107525"/>
          <a:ext cx="1036320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34</xdr:row>
      <xdr:rowOff>57150</xdr:rowOff>
    </xdr:from>
    <xdr:to>
      <xdr:col>5</xdr:col>
      <xdr:colOff>1819275</xdr:colOff>
      <xdr:row>34</xdr:row>
      <xdr:rowOff>133350</xdr:rowOff>
    </xdr:to>
    <xdr:sp macro="" textlink="">
      <xdr:nvSpPr>
        <xdr:cNvPr id="2" name="Freccia bidirezionale orizzontale 1"/>
        <xdr:cNvSpPr/>
      </xdr:nvSpPr>
      <xdr:spPr>
        <a:xfrm>
          <a:off x="581025" y="7820025"/>
          <a:ext cx="1015365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64</xdr:row>
      <xdr:rowOff>47625</xdr:rowOff>
    </xdr:from>
    <xdr:to>
      <xdr:col>6</xdr:col>
      <xdr:colOff>0</xdr:colOff>
      <xdr:row>64</xdr:row>
      <xdr:rowOff>123825</xdr:rowOff>
    </xdr:to>
    <xdr:sp macro="" textlink="">
      <xdr:nvSpPr>
        <xdr:cNvPr id="3" name="Freccia bidirezionale orizzontale 2"/>
        <xdr:cNvSpPr/>
      </xdr:nvSpPr>
      <xdr:spPr>
        <a:xfrm>
          <a:off x="590550" y="14773275"/>
          <a:ext cx="1015365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94</xdr:row>
      <xdr:rowOff>47625</xdr:rowOff>
    </xdr:from>
    <xdr:to>
      <xdr:col>6</xdr:col>
      <xdr:colOff>0</xdr:colOff>
      <xdr:row>94</xdr:row>
      <xdr:rowOff>123825</xdr:rowOff>
    </xdr:to>
    <xdr:sp macro="" textlink="">
      <xdr:nvSpPr>
        <xdr:cNvPr id="4" name="Freccia bidirezionale orizzontale 3"/>
        <xdr:cNvSpPr/>
      </xdr:nvSpPr>
      <xdr:spPr>
        <a:xfrm>
          <a:off x="590550" y="21774150"/>
          <a:ext cx="1015365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24</xdr:row>
      <xdr:rowOff>66675</xdr:rowOff>
    </xdr:from>
    <xdr:to>
      <xdr:col>5</xdr:col>
      <xdr:colOff>1981200</xdr:colOff>
      <xdr:row>24</xdr:row>
      <xdr:rowOff>133350</xdr:rowOff>
    </xdr:to>
    <xdr:sp macro="" textlink="">
      <xdr:nvSpPr>
        <xdr:cNvPr id="2" name="Freccia bidirezionale orizzontale 1"/>
        <xdr:cNvSpPr/>
      </xdr:nvSpPr>
      <xdr:spPr>
        <a:xfrm>
          <a:off x="571500" y="5381625"/>
          <a:ext cx="10239375" cy="66675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581025</xdr:colOff>
      <xdr:row>45</xdr:row>
      <xdr:rowOff>104775</xdr:rowOff>
    </xdr:from>
    <xdr:to>
      <xdr:col>5</xdr:col>
      <xdr:colOff>2028825</xdr:colOff>
      <xdr:row>45</xdr:row>
      <xdr:rowOff>180975</xdr:rowOff>
    </xdr:to>
    <xdr:sp macro="" textlink="">
      <xdr:nvSpPr>
        <xdr:cNvPr id="3" name="Freccia bidirezionale orizzontale 2"/>
        <xdr:cNvSpPr/>
      </xdr:nvSpPr>
      <xdr:spPr>
        <a:xfrm>
          <a:off x="581025" y="10229850"/>
          <a:ext cx="10277475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581025</xdr:colOff>
      <xdr:row>66</xdr:row>
      <xdr:rowOff>85724</xdr:rowOff>
    </xdr:from>
    <xdr:to>
      <xdr:col>5</xdr:col>
      <xdr:colOff>1990725</xdr:colOff>
      <xdr:row>66</xdr:row>
      <xdr:rowOff>190499</xdr:rowOff>
    </xdr:to>
    <xdr:sp macro="" textlink="">
      <xdr:nvSpPr>
        <xdr:cNvPr id="4" name="Freccia bidirezionale orizzontale 3"/>
        <xdr:cNvSpPr/>
      </xdr:nvSpPr>
      <xdr:spPr>
        <a:xfrm>
          <a:off x="581025" y="15020924"/>
          <a:ext cx="10239375" cy="104775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66675</xdr:rowOff>
    </xdr:from>
    <xdr:to>
      <xdr:col>5</xdr:col>
      <xdr:colOff>2038350</xdr:colOff>
      <xdr:row>24</xdr:row>
      <xdr:rowOff>142875</xdr:rowOff>
    </xdr:to>
    <xdr:sp macro="" textlink="">
      <xdr:nvSpPr>
        <xdr:cNvPr id="3" name="Freccia bidirezionale orizzontale 2"/>
        <xdr:cNvSpPr/>
      </xdr:nvSpPr>
      <xdr:spPr>
        <a:xfrm>
          <a:off x="590550" y="5438775"/>
          <a:ext cx="1076325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9525</xdr:colOff>
      <xdr:row>45</xdr:row>
      <xdr:rowOff>57150</xdr:rowOff>
    </xdr:from>
    <xdr:to>
      <xdr:col>6</xdr:col>
      <xdr:colOff>0</xdr:colOff>
      <xdr:row>45</xdr:row>
      <xdr:rowOff>133350</xdr:rowOff>
    </xdr:to>
    <xdr:sp macro="" textlink="">
      <xdr:nvSpPr>
        <xdr:cNvPr id="4" name="Freccia bidirezionale orizzontale 3"/>
        <xdr:cNvSpPr/>
      </xdr:nvSpPr>
      <xdr:spPr>
        <a:xfrm>
          <a:off x="600075" y="10239375"/>
          <a:ext cx="1076325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66</xdr:row>
      <xdr:rowOff>47625</xdr:rowOff>
    </xdr:from>
    <xdr:to>
      <xdr:col>5</xdr:col>
      <xdr:colOff>2038350</xdr:colOff>
      <xdr:row>66</xdr:row>
      <xdr:rowOff>123825</xdr:rowOff>
    </xdr:to>
    <xdr:sp macro="" textlink="">
      <xdr:nvSpPr>
        <xdr:cNvPr id="5" name="Freccia bidirezionale orizzontale 4"/>
        <xdr:cNvSpPr/>
      </xdr:nvSpPr>
      <xdr:spPr>
        <a:xfrm>
          <a:off x="590550" y="15039975"/>
          <a:ext cx="1076325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24</xdr:row>
      <xdr:rowOff>76200</xdr:rowOff>
    </xdr:from>
    <xdr:to>
      <xdr:col>5</xdr:col>
      <xdr:colOff>2019300</xdr:colOff>
      <xdr:row>24</xdr:row>
      <xdr:rowOff>152400</xdr:rowOff>
    </xdr:to>
    <xdr:sp macro="" textlink="">
      <xdr:nvSpPr>
        <xdr:cNvPr id="2" name="Freccia bidirezionale orizzontale 1"/>
        <xdr:cNvSpPr/>
      </xdr:nvSpPr>
      <xdr:spPr>
        <a:xfrm>
          <a:off x="571500" y="5448300"/>
          <a:ext cx="1036320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45</xdr:row>
      <xdr:rowOff>57150</xdr:rowOff>
    </xdr:from>
    <xdr:to>
      <xdr:col>5</xdr:col>
      <xdr:colOff>2038350</xdr:colOff>
      <xdr:row>45</xdr:row>
      <xdr:rowOff>133350</xdr:rowOff>
    </xdr:to>
    <xdr:sp macro="" textlink="">
      <xdr:nvSpPr>
        <xdr:cNvPr id="3" name="Freccia bidirezionale orizzontale 2"/>
        <xdr:cNvSpPr/>
      </xdr:nvSpPr>
      <xdr:spPr>
        <a:xfrm>
          <a:off x="590550" y="10239375"/>
          <a:ext cx="1036320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66</xdr:row>
      <xdr:rowOff>38100</xdr:rowOff>
    </xdr:from>
    <xdr:to>
      <xdr:col>5</xdr:col>
      <xdr:colOff>2038350</xdr:colOff>
      <xdr:row>66</xdr:row>
      <xdr:rowOff>114300</xdr:rowOff>
    </xdr:to>
    <xdr:sp macro="" textlink="">
      <xdr:nvSpPr>
        <xdr:cNvPr id="4" name="Freccia bidirezionale orizzontale 3"/>
        <xdr:cNvSpPr/>
      </xdr:nvSpPr>
      <xdr:spPr>
        <a:xfrm>
          <a:off x="590550" y="15030450"/>
          <a:ext cx="1036320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57150</xdr:rowOff>
    </xdr:from>
    <xdr:to>
      <xdr:col>5</xdr:col>
      <xdr:colOff>2038350</xdr:colOff>
      <xdr:row>24</xdr:row>
      <xdr:rowOff>133350</xdr:rowOff>
    </xdr:to>
    <xdr:sp macro="" textlink="">
      <xdr:nvSpPr>
        <xdr:cNvPr id="2" name="Freccia bidirezionale orizzontale 1"/>
        <xdr:cNvSpPr/>
      </xdr:nvSpPr>
      <xdr:spPr>
        <a:xfrm>
          <a:off x="590550" y="5429250"/>
          <a:ext cx="1089660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45</xdr:row>
      <xdr:rowOff>38100</xdr:rowOff>
    </xdr:from>
    <xdr:to>
      <xdr:col>5</xdr:col>
      <xdr:colOff>2038350</xdr:colOff>
      <xdr:row>45</xdr:row>
      <xdr:rowOff>114300</xdr:rowOff>
    </xdr:to>
    <xdr:sp macro="" textlink="">
      <xdr:nvSpPr>
        <xdr:cNvPr id="3" name="Freccia bidirezionale orizzontale 2"/>
        <xdr:cNvSpPr/>
      </xdr:nvSpPr>
      <xdr:spPr>
        <a:xfrm>
          <a:off x="590550" y="10220325"/>
          <a:ext cx="1089660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581025</xdr:colOff>
      <xdr:row>66</xdr:row>
      <xdr:rowOff>57150</xdr:rowOff>
    </xdr:from>
    <xdr:to>
      <xdr:col>5</xdr:col>
      <xdr:colOff>2028825</xdr:colOff>
      <xdr:row>66</xdr:row>
      <xdr:rowOff>133350</xdr:rowOff>
    </xdr:to>
    <xdr:sp macro="" textlink="">
      <xdr:nvSpPr>
        <xdr:cNvPr id="4" name="Freccia bidirezionale orizzontale 3"/>
        <xdr:cNvSpPr/>
      </xdr:nvSpPr>
      <xdr:spPr>
        <a:xfrm>
          <a:off x="581025" y="15049500"/>
          <a:ext cx="1089660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47625</xdr:rowOff>
    </xdr:from>
    <xdr:to>
      <xdr:col>5</xdr:col>
      <xdr:colOff>2038350</xdr:colOff>
      <xdr:row>19</xdr:row>
      <xdr:rowOff>104775</xdr:rowOff>
    </xdr:to>
    <xdr:sp macro="" textlink="">
      <xdr:nvSpPr>
        <xdr:cNvPr id="2" name="Freccia bidirezionale orizzontale 1"/>
        <xdr:cNvSpPr/>
      </xdr:nvSpPr>
      <xdr:spPr>
        <a:xfrm>
          <a:off x="590550" y="4791075"/>
          <a:ext cx="10363200" cy="5715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581025</xdr:colOff>
      <xdr:row>35</xdr:row>
      <xdr:rowOff>66675</xdr:rowOff>
    </xdr:from>
    <xdr:to>
      <xdr:col>5</xdr:col>
      <xdr:colOff>2028825</xdr:colOff>
      <xdr:row>35</xdr:row>
      <xdr:rowOff>114300</xdr:rowOff>
    </xdr:to>
    <xdr:sp macro="" textlink="">
      <xdr:nvSpPr>
        <xdr:cNvPr id="3" name="Freccia bidirezionale orizzontale 2"/>
        <xdr:cNvSpPr/>
      </xdr:nvSpPr>
      <xdr:spPr>
        <a:xfrm>
          <a:off x="581025" y="8582025"/>
          <a:ext cx="10363200" cy="47625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51</xdr:row>
      <xdr:rowOff>57150</xdr:rowOff>
    </xdr:from>
    <xdr:to>
      <xdr:col>5</xdr:col>
      <xdr:colOff>2038350</xdr:colOff>
      <xdr:row>51</xdr:row>
      <xdr:rowOff>95250</xdr:rowOff>
    </xdr:to>
    <xdr:sp macro="" textlink="">
      <xdr:nvSpPr>
        <xdr:cNvPr id="4" name="Freccia bidirezionale orizzontale 3"/>
        <xdr:cNvSpPr/>
      </xdr:nvSpPr>
      <xdr:spPr>
        <a:xfrm>
          <a:off x="590550" y="12344400"/>
          <a:ext cx="10363200" cy="381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38100</xdr:rowOff>
    </xdr:from>
    <xdr:to>
      <xdr:col>5</xdr:col>
      <xdr:colOff>2038350</xdr:colOff>
      <xdr:row>19</xdr:row>
      <xdr:rowOff>104775</xdr:rowOff>
    </xdr:to>
    <xdr:sp macro="" textlink="">
      <xdr:nvSpPr>
        <xdr:cNvPr id="2" name="Freccia bidirezionale orizzontale 1"/>
        <xdr:cNvSpPr/>
      </xdr:nvSpPr>
      <xdr:spPr>
        <a:xfrm>
          <a:off x="590550" y="4905375"/>
          <a:ext cx="10363200" cy="66675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35</xdr:row>
      <xdr:rowOff>38100</xdr:rowOff>
    </xdr:from>
    <xdr:to>
      <xdr:col>5</xdr:col>
      <xdr:colOff>2038350</xdr:colOff>
      <xdr:row>35</xdr:row>
      <xdr:rowOff>104775</xdr:rowOff>
    </xdr:to>
    <xdr:sp macro="" textlink="">
      <xdr:nvSpPr>
        <xdr:cNvPr id="3" name="Freccia bidirezionale orizzontale 2"/>
        <xdr:cNvSpPr/>
      </xdr:nvSpPr>
      <xdr:spPr>
        <a:xfrm>
          <a:off x="590550" y="9039225"/>
          <a:ext cx="10363200" cy="66675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51</xdr:row>
      <xdr:rowOff>38100</xdr:rowOff>
    </xdr:from>
    <xdr:to>
      <xdr:col>5</xdr:col>
      <xdr:colOff>2038350</xdr:colOff>
      <xdr:row>51</xdr:row>
      <xdr:rowOff>76200</xdr:rowOff>
    </xdr:to>
    <xdr:sp macro="" textlink="">
      <xdr:nvSpPr>
        <xdr:cNvPr id="4" name="Freccia bidirezionale orizzontale 3"/>
        <xdr:cNvSpPr/>
      </xdr:nvSpPr>
      <xdr:spPr>
        <a:xfrm>
          <a:off x="590550" y="13211175"/>
          <a:ext cx="10363200" cy="381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51</xdr:row>
      <xdr:rowOff>66675</xdr:rowOff>
    </xdr:from>
    <xdr:to>
      <xdr:col>5</xdr:col>
      <xdr:colOff>2047874</xdr:colOff>
      <xdr:row>51</xdr:row>
      <xdr:rowOff>114300</xdr:rowOff>
    </xdr:to>
    <xdr:sp macro="" textlink="">
      <xdr:nvSpPr>
        <xdr:cNvPr id="2" name="Freccia bidirezionale orizzontale 1"/>
        <xdr:cNvSpPr/>
      </xdr:nvSpPr>
      <xdr:spPr>
        <a:xfrm>
          <a:off x="609599" y="11963400"/>
          <a:ext cx="10620375" cy="47625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590549</xdr:colOff>
      <xdr:row>35</xdr:row>
      <xdr:rowOff>57150</xdr:rowOff>
    </xdr:from>
    <xdr:to>
      <xdr:col>5</xdr:col>
      <xdr:colOff>1990724</xdr:colOff>
      <xdr:row>35</xdr:row>
      <xdr:rowOff>104775</xdr:rowOff>
    </xdr:to>
    <xdr:sp macro="" textlink="">
      <xdr:nvSpPr>
        <xdr:cNvPr id="3" name="Freccia bidirezionale orizzontale 2"/>
        <xdr:cNvSpPr/>
      </xdr:nvSpPr>
      <xdr:spPr>
        <a:xfrm>
          <a:off x="590549" y="7915275"/>
          <a:ext cx="10582275" cy="47625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590549</xdr:colOff>
      <xdr:row>19</xdr:row>
      <xdr:rowOff>47625</xdr:rowOff>
    </xdr:from>
    <xdr:to>
      <xdr:col>5</xdr:col>
      <xdr:colOff>1990724</xdr:colOff>
      <xdr:row>19</xdr:row>
      <xdr:rowOff>93344</xdr:rowOff>
    </xdr:to>
    <xdr:sp macro="" textlink="">
      <xdr:nvSpPr>
        <xdr:cNvPr id="4" name="Freccia bidirezionale orizzontale 3"/>
        <xdr:cNvSpPr/>
      </xdr:nvSpPr>
      <xdr:spPr>
        <a:xfrm>
          <a:off x="590549" y="4362450"/>
          <a:ext cx="10582275" cy="45719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9"/>
  <sheetViews>
    <sheetView tabSelected="1" topLeftCell="A58" workbookViewId="0">
      <selection activeCell="L80" sqref="L80"/>
    </sheetView>
  </sheetViews>
  <sheetFormatPr defaultRowHeight="15"/>
  <cols>
    <col min="2" max="2" width="4.7109375" customWidth="1"/>
    <col min="3" max="3" width="10.42578125" customWidth="1"/>
    <col min="4" max="4" width="7.42578125" style="74" customWidth="1"/>
    <col min="5" max="5" width="9.28515625" customWidth="1"/>
    <col min="6" max="6" width="9" customWidth="1"/>
    <col min="7" max="7" width="9.42578125" customWidth="1"/>
    <col min="8" max="8" width="7" style="74" customWidth="1"/>
    <col min="9" max="9" width="9.28515625" customWidth="1"/>
    <col min="10" max="10" width="7.42578125" customWidth="1"/>
    <col min="11" max="11" width="8.28515625" customWidth="1"/>
    <col min="12" max="12" width="7.7109375" style="74" customWidth="1"/>
    <col min="13" max="13" width="9.7109375" customWidth="1"/>
    <col min="14" max="14" width="8.5703125" customWidth="1"/>
    <col min="15" max="15" width="9" customWidth="1"/>
    <col min="16" max="16" width="9.85546875" customWidth="1"/>
    <col min="17" max="17" width="8.5703125" customWidth="1"/>
    <col min="19" max="19" width="8.28515625" customWidth="1"/>
    <col min="20" max="20" width="7.5703125" customWidth="1"/>
    <col min="21" max="21" width="8.140625" customWidth="1"/>
  </cols>
  <sheetData>
    <row r="1" spans="2:16">
      <c r="C1" t="s">
        <v>111</v>
      </c>
    </row>
    <row r="2" spans="2:16" ht="33.950000000000003" customHeight="1">
      <c r="C2" s="155" t="s">
        <v>112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74"/>
    </row>
    <row r="3" spans="2:16">
      <c r="C3" s="74"/>
      <c r="E3" s="74"/>
      <c r="F3" s="74"/>
      <c r="G3" s="74"/>
      <c r="I3" s="74"/>
      <c r="J3" s="74"/>
      <c r="K3" s="74"/>
      <c r="M3" s="74"/>
      <c r="N3" s="74"/>
      <c r="O3" s="74"/>
      <c r="P3" s="74"/>
    </row>
    <row r="4" spans="2:16" ht="15.75">
      <c r="B4">
        <v>1</v>
      </c>
      <c r="C4" s="75" t="s">
        <v>113</v>
      </c>
      <c r="E4" s="74"/>
      <c r="F4" s="74"/>
      <c r="G4" s="74"/>
      <c r="I4" s="74"/>
      <c r="J4" s="74"/>
      <c r="K4" s="74"/>
      <c r="M4" s="74"/>
      <c r="N4" s="74"/>
      <c r="O4" s="74"/>
      <c r="P4" s="74"/>
    </row>
    <row r="5" spans="2:16" ht="12.75" customHeight="1">
      <c r="C5" s="156" t="s">
        <v>114</v>
      </c>
      <c r="D5" s="149">
        <v>2016</v>
      </c>
      <c r="E5" s="149"/>
      <c r="F5" s="149"/>
      <c r="G5" s="149"/>
      <c r="H5" s="150">
        <v>2017</v>
      </c>
      <c r="I5" s="150"/>
      <c r="J5" s="150"/>
      <c r="K5" s="150"/>
      <c r="L5" s="150">
        <v>2018</v>
      </c>
      <c r="M5" s="150"/>
      <c r="N5" s="150"/>
      <c r="O5" s="150"/>
      <c r="P5" s="74"/>
    </row>
    <row r="6" spans="2:16" ht="15" customHeight="1">
      <c r="C6" s="157"/>
      <c r="D6" s="161" t="s">
        <v>115</v>
      </c>
      <c r="E6" s="76" t="s">
        <v>116</v>
      </c>
      <c r="F6" s="76" t="s">
        <v>117</v>
      </c>
      <c r="G6" s="77" t="s">
        <v>118</v>
      </c>
      <c r="H6" s="161" t="s">
        <v>115</v>
      </c>
      <c r="I6" s="76" t="s">
        <v>116</v>
      </c>
      <c r="J6" s="76" t="s">
        <v>117</v>
      </c>
      <c r="K6" s="77" t="s">
        <v>118</v>
      </c>
      <c r="L6" s="161" t="s">
        <v>115</v>
      </c>
      <c r="M6" s="76" t="s">
        <v>116</v>
      </c>
      <c r="N6" s="76" t="s">
        <v>117</v>
      </c>
      <c r="O6" s="77" t="s">
        <v>118</v>
      </c>
      <c r="P6" s="74"/>
    </row>
    <row r="7" spans="2:16" ht="36.75" customHeight="1">
      <c r="C7" s="157"/>
      <c r="D7" s="162"/>
      <c r="E7" s="78" t="s">
        <v>119</v>
      </c>
      <c r="F7" s="78" t="s">
        <v>120</v>
      </c>
      <c r="G7" s="79" t="s">
        <v>121</v>
      </c>
      <c r="H7" s="165"/>
      <c r="I7" s="78" t="s">
        <v>119</v>
      </c>
      <c r="J7" s="78" t="s">
        <v>120</v>
      </c>
      <c r="K7" s="79" t="s">
        <v>121</v>
      </c>
      <c r="L7" s="165"/>
      <c r="M7" s="78" t="s">
        <v>119</v>
      </c>
      <c r="N7" s="78" t="s">
        <v>120</v>
      </c>
      <c r="O7" s="79" t="s">
        <v>121</v>
      </c>
      <c r="P7" s="74"/>
    </row>
    <row r="8" spans="2:16" ht="18">
      <c r="C8" s="80" t="s">
        <v>5</v>
      </c>
      <c r="D8" s="81">
        <v>1929.65422094</v>
      </c>
      <c r="E8" s="82">
        <v>1552.0041872699999</v>
      </c>
      <c r="F8" s="82">
        <v>384.59026763999998</v>
      </c>
      <c r="G8" s="83">
        <f>SUM(E8:F8)</f>
        <v>1936.59445491</v>
      </c>
      <c r="H8" s="81">
        <v>1802.49879158</v>
      </c>
      <c r="I8" s="82">
        <v>1452.6462988599999</v>
      </c>
      <c r="J8" s="82">
        <v>321.70870749000005</v>
      </c>
      <c r="K8" s="83">
        <f>SUM(I8:J8)</f>
        <v>1774.3550063499999</v>
      </c>
      <c r="L8" s="81">
        <v>1756.5274670439996</v>
      </c>
      <c r="M8" s="82">
        <v>1439.66104217</v>
      </c>
      <c r="N8" s="82">
        <v>328.88758341000005</v>
      </c>
      <c r="O8" s="83">
        <f>SUM(M8:N8)</f>
        <v>1768.5486255800001</v>
      </c>
      <c r="P8" s="74"/>
    </row>
    <row r="9" spans="2:16">
      <c r="C9" s="84" t="s">
        <v>6</v>
      </c>
      <c r="D9" s="85">
        <v>1412.5392914800002</v>
      </c>
      <c r="E9" s="86">
        <v>1041.9019198400001</v>
      </c>
      <c r="F9" s="86">
        <v>1187.7706602000001</v>
      </c>
      <c r="G9" s="87">
        <f>SUM(E9:F9)</f>
        <v>2229.67258004</v>
      </c>
      <c r="H9" s="85">
        <v>1354.3387315399998</v>
      </c>
      <c r="I9" s="86">
        <v>1014.9076864199999</v>
      </c>
      <c r="J9" s="86">
        <v>290.50965348</v>
      </c>
      <c r="K9" s="87">
        <f>SUM(I9:J9)</f>
        <v>1305.4173398999999</v>
      </c>
      <c r="L9" s="85">
        <v>1281.5213326300002</v>
      </c>
      <c r="M9" s="86">
        <v>950.07957354300015</v>
      </c>
      <c r="N9" s="86">
        <v>212.31998348999997</v>
      </c>
      <c r="O9" s="87">
        <f>SUM(M9:N9)</f>
        <v>1162.3995570330001</v>
      </c>
      <c r="P9" s="74"/>
    </row>
    <row r="10" spans="2:16" ht="27">
      <c r="C10" s="88" t="s">
        <v>7</v>
      </c>
      <c r="D10" s="85">
        <v>703.88260507999985</v>
      </c>
      <c r="E10" s="89">
        <v>377.76975100999994</v>
      </c>
      <c r="F10" s="89">
        <v>261.66051967999999</v>
      </c>
      <c r="G10" s="90">
        <f>SUM(E10:F10)</f>
        <v>639.43027068999993</v>
      </c>
      <c r="H10" s="91">
        <v>614.14074435999999</v>
      </c>
      <c r="I10" s="86">
        <v>345.21487789000008</v>
      </c>
      <c r="J10" s="86">
        <v>269.62107603999993</v>
      </c>
      <c r="K10" s="90">
        <f>SUM(I10:J10)</f>
        <v>614.83595392999996</v>
      </c>
      <c r="L10" s="91">
        <v>609.08911583999998</v>
      </c>
      <c r="M10" s="86">
        <v>393.49345086999995</v>
      </c>
      <c r="N10" s="86">
        <v>202.79146445000001</v>
      </c>
      <c r="O10" s="90">
        <f>SUM(M10:N10)</f>
        <v>596.28491531999998</v>
      </c>
      <c r="P10" s="74"/>
    </row>
    <row r="11" spans="2:16">
      <c r="C11" s="92" t="s">
        <v>122</v>
      </c>
      <c r="D11" s="93">
        <f t="shared" ref="D11:O11" si="0">SUM(D8:D10)</f>
        <v>4046.0761174999998</v>
      </c>
      <c r="E11" s="94">
        <f t="shared" si="0"/>
        <v>2971.6758581200002</v>
      </c>
      <c r="F11" s="94">
        <f t="shared" si="0"/>
        <v>1834.02144752</v>
      </c>
      <c r="G11" s="94">
        <f t="shared" si="0"/>
        <v>4805.6973056400002</v>
      </c>
      <c r="H11" s="94">
        <f t="shared" si="0"/>
        <v>3770.9782674799999</v>
      </c>
      <c r="I11" s="93">
        <f t="shared" si="0"/>
        <v>2812.7688631699998</v>
      </c>
      <c r="J11" s="93">
        <f t="shared" si="0"/>
        <v>881.83943700999998</v>
      </c>
      <c r="K11" s="94">
        <f t="shared" si="0"/>
        <v>3694.6083001799998</v>
      </c>
      <c r="L11" s="94">
        <f t="shared" si="0"/>
        <v>3647.1379155139998</v>
      </c>
      <c r="M11" s="93">
        <f t="shared" si="0"/>
        <v>2783.2340665829997</v>
      </c>
      <c r="N11" s="93">
        <f t="shared" si="0"/>
        <v>743.99903135000011</v>
      </c>
      <c r="O11" s="94">
        <f t="shared" si="0"/>
        <v>3527.2330979330004</v>
      </c>
      <c r="P11" s="74"/>
    </row>
    <row r="12" spans="2:16">
      <c r="C12" s="95"/>
      <c r="D12" s="96"/>
      <c r="E12" s="97"/>
      <c r="F12" s="97"/>
      <c r="G12" s="97"/>
      <c r="H12" s="96"/>
      <c r="I12" s="96"/>
      <c r="J12" s="96"/>
      <c r="K12" s="96"/>
      <c r="L12" s="96"/>
      <c r="M12" s="96"/>
      <c r="N12" s="96"/>
      <c r="O12" s="96"/>
      <c r="P12" s="74"/>
    </row>
    <row r="13" spans="2:16" ht="15.75" customHeight="1">
      <c r="B13">
        <v>2</v>
      </c>
      <c r="C13" s="75" t="s">
        <v>123</v>
      </c>
      <c r="E13" s="74"/>
      <c r="F13" s="74"/>
      <c r="G13" s="74"/>
      <c r="I13" s="74"/>
      <c r="J13" s="74"/>
      <c r="K13" s="74"/>
      <c r="M13" s="74"/>
      <c r="N13" s="74"/>
      <c r="O13" s="74"/>
      <c r="P13" s="74"/>
    </row>
    <row r="14" spans="2:16" ht="12.75" customHeight="1">
      <c r="C14" s="163" t="s">
        <v>114</v>
      </c>
      <c r="D14" s="149">
        <v>2016</v>
      </c>
      <c r="E14" s="149"/>
      <c r="F14" s="149"/>
      <c r="G14" s="149"/>
      <c r="H14" s="149">
        <v>2017</v>
      </c>
      <c r="I14" s="149"/>
      <c r="J14" s="149"/>
      <c r="K14" s="149"/>
      <c r="L14" s="149">
        <v>2018</v>
      </c>
      <c r="M14" s="149"/>
      <c r="N14" s="149"/>
      <c r="O14" s="149"/>
      <c r="P14" s="74"/>
    </row>
    <row r="15" spans="2:16" ht="15" customHeight="1">
      <c r="C15" s="163"/>
      <c r="D15" s="161" t="s">
        <v>115</v>
      </c>
      <c r="E15" s="98" t="s">
        <v>124</v>
      </c>
      <c r="F15" s="98" t="s">
        <v>117</v>
      </c>
      <c r="G15" s="99" t="s">
        <v>118</v>
      </c>
      <c r="H15" s="164" t="s">
        <v>115</v>
      </c>
      <c r="I15" s="98" t="s">
        <v>124</v>
      </c>
      <c r="J15" s="98" t="s">
        <v>117</v>
      </c>
      <c r="K15" s="99" t="s">
        <v>118</v>
      </c>
      <c r="L15" s="164" t="s">
        <v>115</v>
      </c>
      <c r="M15" s="98" t="s">
        <v>124</v>
      </c>
      <c r="N15" s="98" t="s">
        <v>117</v>
      </c>
      <c r="O15" s="99" t="s">
        <v>118</v>
      </c>
      <c r="P15" s="74"/>
    </row>
    <row r="16" spans="2:16" ht="30" customHeight="1">
      <c r="C16" s="163"/>
      <c r="D16" s="162"/>
      <c r="E16" s="98" t="s">
        <v>119</v>
      </c>
      <c r="F16" s="98" t="s">
        <v>120</v>
      </c>
      <c r="G16" s="100" t="s">
        <v>121</v>
      </c>
      <c r="H16" s="164"/>
      <c r="I16" s="98" t="s">
        <v>119</v>
      </c>
      <c r="J16" s="98" t="s">
        <v>120</v>
      </c>
      <c r="K16" s="100" t="s">
        <v>121</v>
      </c>
      <c r="L16" s="164"/>
      <c r="M16" s="98" t="s">
        <v>119</v>
      </c>
      <c r="N16" s="98" t="s">
        <v>120</v>
      </c>
      <c r="O16" s="100" t="s">
        <v>121</v>
      </c>
      <c r="P16" s="74"/>
    </row>
    <row r="17" spans="2:16" ht="18">
      <c r="C17" s="80" t="s">
        <v>5</v>
      </c>
      <c r="D17" s="101">
        <v>221.50517861999995</v>
      </c>
      <c r="E17" s="102">
        <v>162.53437964</v>
      </c>
      <c r="F17" s="102">
        <v>44.897483989999998</v>
      </c>
      <c r="G17" s="103">
        <f>SUM(E17:F17)</f>
        <v>207.43186363000001</v>
      </c>
      <c r="H17" s="101">
        <v>206.15898277999997</v>
      </c>
      <c r="I17" s="102">
        <v>141.89220408</v>
      </c>
      <c r="J17" s="102">
        <v>49.753217619999987</v>
      </c>
      <c r="K17" s="103">
        <f>SUM(I17:J17)</f>
        <v>191.64542169999999</v>
      </c>
      <c r="L17" s="101">
        <v>281.29522004</v>
      </c>
      <c r="M17" s="102">
        <v>220.38932703</v>
      </c>
      <c r="N17" s="102">
        <v>56.296981980000005</v>
      </c>
      <c r="O17" s="103">
        <f>SUM(M17:N17)</f>
        <v>276.68630901</v>
      </c>
      <c r="P17" s="74"/>
    </row>
    <row r="18" spans="2:16">
      <c r="C18" s="84" t="s">
        <v>6</v>
      </c>
      <c r="D18" s="104">
        <v>48.941398670000005</v>
      </c>
      <c r="E18" s="105">
        <v>19.01636199</v>
      </c>
      <c r="F18" s="105">
        <v>15.70702897</v>
      </c>
      <c r="G18" s="106">
        <f>SUM(E18:F18)</f>
        <v>34.723390960000003</v>
      </c>
      <c r="H18" s="104">
        <v>46.212190560000003</v>
      </c>
      <c r="I18" s="105">
        <v>25.891764719999998</v>
      </c>
      <c r="J18" s="105">
        <v>24.958530529999997</v>
      </c>
      <c r="K18" s="106">
        <f>SUM(I18:J18)</f>
        <v>50.850295249999995</v>
      </c>
      <c r="L18" s="104">
        <v>81.971317150000004</v>
      </c>
      <c r="M18" s="105">
        <v>61.77359314000001</v>
      </c>
      <c r="N18" s="105">
        <v>17.940615649999998</v>
      </c>
      <c r="O18" s="106">
        <f>SUM(M18:N18)</f>
        <v>79.714208790000015</v>
      </c>
      <c r="P18" s="74"/>
    </row>
    <row r="19" spans="2:16" ht="27">
      <c r="C19" s="88" t="s">
        <v>7</v>
      </c>
      <c r="D19" s="107">
        <v>194.46003277000005</v>
      </c>
      <c r="E19" s="108">
        <v>98.911924630000016</v>
      </c>
      <c r="F19" s="108">
        <v>53.37444021000001</v>
      </c>
      <c r="G19" s="109">
        <f>SUM(E19:F19)</f>
        <v>152.28636484000003</v>
      </c>
      <c r="H19" s="107">
        <v>166.88790399299998</v>
      </c>
      <c r="I19" s="108">
        <v>94.875379780000017</v>
      </c>
      <c r="J19" s="105">
        <v>91.163021520000001</v>
      </c>
      <c r="K19" s="109">
        <f>SUM(I19:J19)</f>
        <v>186.03840130000003</v>
      </c>
      <c r="L19" s="107">
        <v>227.39039934000002</v>
      </c>
      <c r="M19" s="108">
        <v>149.76447400000001</v>
      </c>
      <c r="N19" s="105">
        <v>19.768797960000001</v>
      </c>
      <c r="O19" s="109">
        <f>SUM(M19:N19)</f>
        <v>169.53327196000001</v>
      </c>
      <c r="P19" s="74"/>
    </row>
    <row r="20" spans="2:16">
      <c r="C20" s="110" t="s">
        <v>122</v>
      </c>
      <c r="D20" s="111">
        <f t="shared" ref="D20:K20" si="1">SUM(D17:D19)</f>
        <v>464.90661005999999</v>
      </c>
      <c r="E20" s="111">
        <f t="shared" si="1"/>
        <v>280.46266625999999</v>
      </c>
      <c r="F20" s="111">
        <f t="shared" si="1"/>
        <v>113.97895317000001</v>
      </c>
      <c r="G20" s="111">
        <f t="shared" si="1"/>
        <v>394.44161943000006</v>
      </c>
      <c r="H20" s="111">
        <f t="shared" si="1"/>
        <v>419.25907733299994</v>
      </c>
      <c r="I20" s="111">
        <f t="shared" si="1"/>
        <v>262.65934858000003</v>
      </c>
      <c r="J20" s="111">
        <f t="shared" si="1"/>
        <v>165.87476966999998</v>
      </c>
      <c r="K20" s="111">
        <f t="shared" si="1"/>
        <v>428.53411825000001</v>
      </c>
      <c r="L20" s="111">
        <f>SUM(L17:L19)</f>
        <v>590.65693653000005</v>
      </c>
      <c r="M20" s="111">
        <f>SUM(M17:M19)</f>
        <v>431.92739417000001</v>
      </c>
      <c r="N20" s="111">
        <f>SUM(N17:N19)</f>
        <v>94.006395590000011</v>
      </c>
      <c r="O20" s="111">
        <f>SUM(O17:O19)</f>
        <v>525.93378975999997</v>
      </c>
      <c r="P20" s="112" t="s">
        <v>9</v>
      </c>
    </row>
    <row r="21" spans="2:16">
      <c r="C21" s="95"/>
      <c r="D21" s="113"/>
      <c r="E21" s="114"/>
      <c r="F21" s="114"/>
      <c r="G21" s="114"/>
      <c r="H21" s="113"/>
      <c r="I21" s="113" t="s">
        <v>9</v>
      </c>
      <c r="J21" s="113" t="s">
        <v>9</v>
      </c>
      <c r="K21" s="113"/>
      <c r="L21" s="113"/>
      <c r="M21" s="113" t="s">
        <v>9</v>
      </c>
      <c r="N21" s="113" t="s">
        <v>9</v>
      </c>
      <c r="O21" s="113"/>
      <c r="P21" s="74"/>
    </row>
    <row r="22" spans="2:16" ht="15.75">
      <c r="B22">
        <v>3</v>
      </c>
      <c r="C22" s="115" t="s">
        <v>125</v>
      </c>
      <c r="E22" s="74"/>
      <c r="F22" s="74"/>
      <c r="G22" s="74"/>
      <c r="I22" s="74"/>
      <c r="J22" s="74"/>
      <c r="K22" s="74"/>
      <c r="M22" s="74"/>
      <c r="N22" s="74"/>
      <c r="O22" s="74"/>
      <c r="P22" s="74"/>
    </row>
    <row r="23" spans="2:16" ht="12.75" customHeight="1">
      <c r="C23" s="156" t="s">
        <v>114</v>
      </c>
      <c r="D23" s="149">
        <v>2016</v>
      </c>
      <c r="E23" s="149"/>
      <c r="F23" s="149"/>
      <c r="G23" s="149"/>
      <c r="H23" s="150">
        <v>2017</v>
      </c>
      <c r="I23" s="150"/>
      <c r="J23" s="150"/>
      <c r="K23" s="150"/>
      <c r="L23" s="150">
        <v>2018</v>
      </c>
      <c r="M23" s="150"/>
      <c r="N23" s="150"/>
      <c r="O23" s="150"/>
      <c r="P23" s="74"/>
    </row>
    <row r="24" spans="2:16" ht="15" customHeight="1">
      <c r="C24" s="157"/>
      <c r="D24" s="161" t="s">
        <v>115</v>
      </c>
      <c r="E24" s="76" t="s">
        <v>124</v>
      </c>
      <c r="F24" s="76" t="s">
        <v>117</v>
      </c>
      <c r="G24" s="77" t="s">
        <v>118</v>
      </c>
      <c r="H24" s="161" t="s">
        <v>115</v>
      </c>
      <c r="I24" s="76" t="s">
        <v>124</v>
      </c>
      <c r="J24" s="76" t="s">
        <v>117</v>
      </c>
      <c r="K24" s="77" t="s">
        <v>118</v>
      </c>
      <c r="L24" s="161" t="s">
        <v>115</v>
      </c>
      <c r="M24" s="76" t="s">
        <v>124</v>
      </c>
      <c r="N24" s="76" t="s">
        <v>117</v>
      </c>
      <c r="O24" s="77" t="s">
        <v>118</v>
      </c>
      <c r="P24" s="74"/>
    </row>
    <row r="25" spans="2:16" ht="30" customHeight="1">
      <c r="C25" s="158"/>
      <c r="D25" s="162"/>
      <c r="E25" s="116" t="s">
        <v>119</v>
      </c>
      <c r="F25" s="116" t="s">
        <v>120</v>
      </c>
      <c r="G25" s="117" t="s">
        <v>121</v>
      </c>
      <c r="H25" s="162"/>
      <c r="I25" s="116" t="s">
        <v>119</v>
      </c>
      <c r="J25" s="116" t="s">
        <v>120</v>
      </c>
      <c r="K25" s="117" t="s">
        <v>121</v>
      </c>
      <c r="L25" s="162"/>
      <c r="M25" s="116" t="s">
        <v>119</v>
      </c>
      <c r="N25" s="116" t="s">
        <v>120</v>
      </c>
      <c r="O25" s="117" t="s">
        <v>121</v>
      </c>
      <c r="P25" s="74"/>
    </row>
    <row r="26" spans="2:16" ht="18">
      <c r="C26" s="118" t="s">
        <v>5</v>
      </c>
      <c r="D26" s="85">
        <f t="shared" ref="D26:F28" si="2">SUM(D8,D17)</f>
        <v>2151.1593995600001</v>
      </c>
      <c r="E26" s="86">
        <f t="shared" si="2"/>
        <v>1714.5385669099999</v>
      </c>
      <c r="F26" s="86">
        <f t="shared" si="2"/>
        <v>429.48775162999999</v>
      </c>
      <c r="G26" s="87">
        <f>SUM(E26:F26)</f>
        <v>2144.0263185399999</v>
      </c>
      <c r="H26" s="85">
        <f t="shared" ref="H26:J28" si="3">SUM(H8,H17)</f>
        <v>2008.6577743600001</v>
      </c>
      <c r="I26" s="86">
        <f t="shared" si="3"/>
        <v>1594.5385029399999</v>
      </c>
      <c r="J26" s="86">
        <f t="shared" si="3"/>
        <v>371.46192511000004</v>
      </c>
      <c r="K26" s="87">
        <f>SUM(I26:J26)</f>
        <v>1966.00042805</v>
      </c>
      <c r="L26" s="85">
        <f t="shared" ref="L26:N28" si="4">SUM(L8,L17)</f>
        <v>2037.8226870839997</v>
      </c>
      <c r="M26" s="86">
        <f t="shared" si="4"/>
        <v>1660.0503692</v>
      </c>
      <c r="N26" s="86">
        <f t="shared" si="4"/>
        <v>385.18456539000005</v>
      </c>
      <c r="O26" s="87">
        <f>SUM(M26:N26)</f>
        <v>2045.23493459</v>
      </c>
      <c r="P26" s="119"/>
    </row>
    <row r="27" spans="2:16">
      <c r="C27" s="84" t="s">
        <v>6</v>
      </c>
      <c r="D27" s="85">
        <f t="shared" si="2"/>
        <v>1461.4806901500001</v>
      </c>
      <c r="E27" s="86">
        <f t="shared" si="2"/>
        <v>1060.9182818300001</v>
      </c>
      <c r="F27" s="86">
        <f t="shared" si="2"/>
        <v>1203.4776891700001</v>
      </c>
      <c r="G27" s="87">
        <f>SUM(E27:F27)</f>
        <v>2264.3959709999999</v>
      </c>
      <c r="H27" s="85">
        <f t="shared" si="3"/>
        <v>1400.5509220999998</v>
      </c>
      <c r="I27" s="86">
        <f t="shared" si="3"/>
        <v>1040.79945114</v>
      </c>
      <c r="J27" s="86">
        <f t="shared" si="3"/>
        <v>315.46818401000002</v>
      </c>
      <c r="K27" s="87">
        <f>SUM(I27:J27)</f>
        <v>1356.2676351499999</v>
      </c>
      <c r="L27" s="85">
        <f t="shared" si="4"/>
        <v>1363.4926497800002</v>
      </c>
      <c r="M27" s="86">
        <f t="shared" si="4"/>
        <v>1011.8531666830002</v>
      </c>
      <c r="N27" s="86">
        <f t="shared" si="4"/>
        <v>230.26059913999995</v>
      </c>
      <c r="O27" s="87">
        <f>SUM(M27:N27)</f>
        <v>1242.113765823</v>
      </c>
      <c r="P27" s="119"/>
    </row>
    <row r="28" spans="2:16" ht="27">
      <c r="C28" s="88" t="s">
        <v>7</v>
      </c>
      <c r="D28" s="91">
        <f t="shared" si="2"/>
        <v>898.34263784999985</v>
      </c>
      <c r="E28" s="89">
        <f t="shared" si="2"/>
        <v>476.68167563999998</v>
      </c>
      <c r="F28" s="89">
        <f t="shared" si="2"/>
        <v>315.03495988999998</v>
      </c>
      <c r="G28" s="90">
        <f>SUM(E28:F28)</f>
        <v>791.71663552999996</v>
      </c>
      <c r="H28" s="91">
        <f t="shared" si="3"/>
        <v>781.02864835299999</v>
      </c>
      <c r="I28" s="89">
        <f t="shared" si="3"/>
        <v>440.09025767000008</v>
      </c>
      <c r="J28" s="89">
        <f t="shared" si="3"/>
        <v>360.78409755999996</v>
      </c>
      <c r="K28" s="90">
        <f>SUM(I28:J28)</f>
        <v>800.87435522999999</v>
      </c>
      <c r="L28" s="91">
        <f t="shared" si="4"/>
        <v>836.47951518000002</v>
      </c>
      <c r="M28" s="89">
        <f t="shared" si="4"/>
        <v>543.2579248699999</v>
      </c>
      <c r="N28" s="89">
        <f t="shared" si="4"/>
        <v>222.56026241000001</v>
      </c>
      <c r="O28" s="90">
        <f>SUM(M28:N28)</f>
        <v>765.81818727999985</v>
      </c>
      <c r="P28" s="119"/>
    </row>
    <row r="29" spans="2:16">
      <c r="C29" s="92" t="s">
        <v>122</v>
      </c>
      <c r="D29" s="94">
        <f t="shared" ref="D29:O29" si="5">SUM(D26:D28)</f>
        <v>4510.9827275600001</v>
      </c>
      <c r="E29" s="94">
        <f t="shared" si="5"/>
        <v>3252.13852438</v>
      </c>
      <c r="F29" s="94">
        <f t="shared" si="5"/>
        <v>1948.0004006900001</v>
      </c>
      <c r="G29" s="94">
        <f t="shared" si="5"/>
        <v>5200.1389250699995</v>
      </c>
      <c r="H29" s="94">
        <f t="shared" si="5"/>
        <v>4190.2373448130002</v>
      </c>
      <c r="I29" s="94">
        <f t="shared" si="5"/>
        <v>3075.4282117499997</v>
      </c>
      <c r="J29" s="94">
        <f t="shared" si="5"/>
        <v>1047.71420668</v>
      </c>
      <c r="K29" s="94">
        <f t="shared" si="5"/>
        <v>4123.1424184300004</v>
      </c>
      <c r="L29" s="94">
        <f t="shared" si="5"/>
        <v>4237.7948520439995</v>
      </c>
      <c r="M29" s="94">
        <f t="shared" si="5"/>
        <v>3215.161460753</v>
      </c>
      <c r="N29" s="94">
        <f t="shared" si="5"/>
        <v>838.00542694000001</v>
      </c>
      <c r="O29" s="94">
        <f t="shared" si="5"/>
        <v>4053.1668876929998</v>
      </c>
      <c r="P29" s="119" t="s">
        <v>9</v>
      </c>
    </row>
    <row r="30" spans="2:16">
      <c r="C30" s="95"/>
      <c r="D30" s="96"/>
      <c r="E30" s="97"/>
      <c r="F30" s="97"/>
      <c r="G30" s="97"/>
      <c r="H30" s="96"/>
      <c r="I30" s="96" t="s">
        <v>9</v>
      </c>
      <c r="K30" s="96"/>
      <c r="L30" s="96"/>
      <c r="M30" s="96" t="s">
        <v>9</v>
      </c>
      <c r="O30" s="96"/>
      <c r="P30" s="96" t="s">
        <v>9</v>
      </c>
    </row>
    <row r="31" spans="2:16" ht="15.75">
      <c r="B31">
        <v>4</v>
      </c>
      <c r="C31" s="75" t="s">
        <v>126</v>
      </c>
      <c r="E31" s="74"/>
      <c r="F31" s="74"/>
      <c r="G31" s="74"/>
      <c r="I31" s="74"/>
      <c r="J31" s="74"/>
      <c r="K31" s="74"/>
      <c r="M31" s="74"/>
      <c r="N31" s="74"/>
      <c r="O31" s="74"/>
      <c r="P31" s="74"/>
    </row>
    <row r="32" spans="2:16">
      <c r="C32" s="156" t="s">
        <v>114</v>
      </c>
      <c r="D32" s="149">
        <v>2016</v>
      </c>
      <c r="E32" s="149"/>
      <c r="F32" s="149"/>
      <c r="G32" s="149"/>
      <c r="H32" s="150" t="s">
        <v>127</v>
      </c>
      <c r="I32" s="150"/>
      <c r="J32" s="150"/>
      <c r="K32" s="150"/>
      <c r="L32" s="150">
        <v>2018</v>
      </c>
      <c r="M32" s="150"/>
      <c r="N32" s="150"/>
      <c r="O32" s="150"/>
      <c r="P32" s="74"/>
    </row>
    <row r="33" spans="2:16" ht="15" customHeight="1">
      <c r="C33" s="157"/>
      <c r="D33" s="161" t="s">
        <v>115</v>
      </c>
      <c r="E33" s="76" t="s">
        <v>124</v>
      </c>
      <c r="F33" s="76" t="s">
        <v>117</v>
      </c>
      <c r="G33" s="77" t="s">
        <v>118</v>
      </c>
      <c r="H33" s="161" t="s">
        <v>115</v>
      </c>
      <c r="I33" s="76" t="s">
        <v>124</v>
      </c>
      <c r="J33" s="76" t="s">
        <v>117</v>
      </c>
      <c r="K33" s="77" t="s">
        <v>118</v>
      </c>
      <c r="L33" s="161" t="s">
        <v>115</v>
      </c>
      <c r="M33" s="76" t="s">
        <v>124</v>
      </c>
      <c r="N33" s="76" t="s">
        <v>117</v>
      </c>
      <c r="O33" s="77" t="s">
        <v>118</v>
      </c>
      <c r="P33" s="74"/>
    </row>
    <row r="34" spans="2:16" ht="30" customHeight="1">
      <c r="C34" s="158"/>
      <c r="D34" s="162"/>
      <c r="E34" s="116" t="s">
        <v>119</v>
      </c>
      <c r="F34" s="116" t="s">
        <v>120</v>
      </c>
      <c r="G34" s="117" t="s">
        <v>121</v>
      </c>
      <c r="H34" s="162"/>
      <c r="I34" s="116" t="s">
        <v>119</v>
      </c>
      <c r="J34" s="116" t="s">
        <v>120</v>
      </c>
      <c r="K34" s="117" t="s">
        <v>121</v>
      </c>
      <c r="L34" s="162"/>
      <c r="M34" s="116" t="s">
        <v>119</v>
      </c>
      <c r="N34" s="116" t="s">
        <v>120</v>
      </c>
      <c r="O34" s="117" t="s">
        <v>121</v>
      </c>
      <c r="P34" s="74"/>
    </row>
    <row r="35" spans="2:16" ht="18">
      <c r="C35" s="118" t="s">
        <v>5</v>
      </c>
      <c r="D35" s="104">
        <v>544.70488996000006</v>
      </c>
      <c r="E35" s="105">
        <v>371.62739559000005</v>
      </c>
      <c r="F35" s="105">
        <v>181.02837840000001</v>
      </c>
      <c r="G35" s="106">
        <f>SUM(E35:F35)</f>
        <v>552.65577399000006</v>
      </c>
      <c r="H35" s="104">
        <v>497.86098218000001</v>
      </c>
      <c r="I35" s="105">
        <v>393.24433011000002</v>
      </c>
      <c r="J35" s="105">
        <v>124.33215028999997</v>
      </c>
      <c r="K35" s="106">
        <f>SUM(I35:J35)</f>
        <v>517.57648040000004</v>
      </c>
      <c r="L35" s="104">
        <v>555.64356983000005</v>
      </c>
      <c r="M35" s="105">
        <v>399.83132491000003</v>
      </c>
      <c r="N35" s="105">
        <v>79.039855540000005</v>
      </c>
      <c r="O35" s="106">
        <f>SUM(M35:N35)</f>
        <v>478.87118045000005</v>
      </c>
      <c r="P35" s="74"/>
    </row>
    <row r="36" spans="2:16">
      <c r="C36" s="84" t="s">
        <v>6</v>
      </c>
      <c r="D36" s="104">
        <v>254.72306384000001</v>
      </c>
      <c r="E36" s="105">
        <v>98.733975799999996</v>
      </c>
      <c r="F36" s="105">
        <v>131.30326976999999</v>
      </c>
      <c r="G36" s="106">
        <f>SUM(E36:F36)</f>
        <v>230.03724556999998</v>
      </c>
      <c r="H36" s="104">
        <v>309.40528108999996</v>
      </c>
      <c r="I36" s="105">
        <v>118.96309665000001</v>
      </c>
      <c r="J36" s="105">
        <v>147.90924364000003</v>
      </c>
      <c r="K36" s="106">
        <f>SUM(I36:J36)</f>
        <v>266.87234029000001</v>
      </c>
      <c r="L36" s="104">
        <v>231.06907847000002</v>
      </c>
      <c r="M36" s="105">
        <v>108.09444076999999</v>
      </c>
      <c r="N36" s="105">
        <v>105.5350282</v>
      </c>
      <c r="O36" s="106">
        <f>SUM(M36:N36)</f>
        <v>213.62946897</v>
      </c>
      <c r="P36" s="74"/>
    </row>
    <row r="37" spans="2:16" ht="27">
      <c r="C37" s="88" t="s">
        <v>7</v>
      </c>
      <c r="D37" s="107">
        <v>358.19795718</v>
      </c>
      <c r="E37" s="108">
        <v>635.93972982000003</v>
      </c>
      <c r="F37" s="108">
        <v>111.4</v>
      </c>
      <c r="G37" s="109">
        <f>SUM(E37:F37)</f>
        <v>747.33972982</v>
      </c>
      <c r="H37" s="104">
        <v>353.76957227000003</v>
      </c>
      <c r="I37" s="105">
        <v>566.42990157000008</v>
      </c>
      <c r="J37" s="105">
        <v>171.70328563000001</v>
      </c>
      <c r="K37" s="109">
        <f>SUM(I37:J37)</f>
        <v>738.13318720000007</v>
      </c>
      <c r="L37" s="104">
        <v>515.27781399000003</v>
      </c>
      <c r="M37" s="105">
        <v>673.69794745000002</v>
      </c>
      <c r="N37" s="105">
        <v>234.37244631000002</v>
      </c>
      <c r="O37" s="109">
        <f>SUM(M37:N37)</f>
        <v>908.07039376</v>
      </c>
      <c r="P37" s="74"/>
    </row>
    <row r="38" spans="2:16">
      <c r="C38" s="92" t="s">
        <v>122</v>
      </c>
      <c r="D38" s="120">
        <f t="shared" ref="D38:O38" si="6">SUM(D35:D37)</f>
        <v>1157.6259109800001</v>
      </c>
      <c r="E38" s="120">
        <f t="shared" si="6"/>
        <v>1106.3011012100001</v>
      </c>
      <c r="F38" s="120">
        <f t="shared" si="6"/>
        <v>423.73164816999997</v>
      </c>
      <c r="G38" s="120">
        <f t="shared" si="6"/>
        <v>1530.03274938</v>
      </c>
      <c r="H38" s="111">
        <f t="shared" si="6"/>
        <v>1161.0358355399999</v>
      </c>
      <c r="I38" s="111">
        <f t="shared" si="6"/>
        <v>1078.6373283300002</v>
      </c>
      <c r="J38" s="111">
        <f t="shared" si="6"/>
        <v>443.94467956000005</v>
      </c>
      <c r="K38" s="120">
        <f t="shared" si="6"/>
        <v>1522.5820078900001</v>
      </c>
      <c r="L38" s="111">
        <f t="shared" si="6"/>
        <v>1301.9904622900001</v>
      </c>
      <c r="M38" s="111">
        <f t="shared" si="6"/>
        <v>1181.6237131299999</v>
      </c>
      <c r="N38" s="111">
        <f t="shared" si="6"/>
        <v>418.94733005000001</v>
      </c>
      <c r="O38" s="120">
        <f t="shared" si="6"/>
        <v>1600.5710431800001</v>
      </c>
      <c r="P38" s="74"/>
    </row>
    <row r="39" spans="2:16">
      <c r="C39" s="74"/>
      <c r="E39" s="74"/>
      <c r="F39" s="74"/>
      <c r="G39" s="74"/>
      <c r="I39" s="74"/>
      <c r="J39" s="74"/>
      <c r="K39" s="74"/>
      <c r="M39" s="74"/>
      <c r="N39" s="74"/>
      <c r="O39" s="74"/>
      <c r="P39" s="74"/>
    </row>
    <row r="40" spans="2:16" ht="15.75">
      <c r="B40">
        <v>5</v>
      </c>
      <c r="C40" s="75" t="s">
        <v>128</v>
      </c>
      <c r="E40" s="74"/>
      <c r="F40" s="74"/>
      <c r="G40" s="74"/>
      <c r="I40" s="74"/>
      <c r="J40" s="74"/>
      <c r="K40" s="74"/>
      <c r="M40" s="74"/>
      <c r="N40" s="74"/>
      <c r="O40" s="74"/>
      <c r="P40" s="74"/>
    </row>
    <row r="41" spans="2:16">
      <c r="C41" s="156" t="s">
        <v>114</v>
      </c>
      <c r="D41" s="149">
        <v>2016</v>
      </c>
      <c r="E41" s="149"/>
      <c r="F41" s="149"/>
      <c r="G41" s="149"/>
      <c r="H41" s="150" t="s">
        <v>127</v>
      </c>
      <c r="I41" s="150"/>
      <c r="J41" s="150"/>
      <c r="K41" s="150"/>
      <c r="L41" s="150">
        <v>2018</v>
      </c>
      <c r="M41" s="150"/>
      <c r="N41" s="150"/>
      <c r="O41" s="150"/>
      <c r="P41" s="74"/>
    </row>
    <row r="42" spans="2:16" ht="15" customHeight="1">
      <c r="C42" s="157"/>
      <c r="D42" s="161" t="s">
        <v>115</v>
      </c>
      <c r="E42" s="76" t="s">
        <v>116</v>
      </c>
      <c r="F42" s="76" t="s">
        <v>117</v>
      </c>
      <c r="G42" s="77" t="s">
        <v>118</v>
      </c>
      <c r="H42" s="161" t="s">
        <v>115</v>
      </c>
      <c r="I42" s="76" t="s">
        <v>116</v>
      </c>
      <c r="J42" s="76" t="s">
        <v>117</v>
      </c>
      <c r="K42" s="77" t="s">
        <v>118</v>
      </c>
      <c r="L42" s="161" t="s">
        <v>115</v>
      </c>
      <c r="M42" s="76" t="s">
        <v>116</v>
      </c>
      <c r="N42" s="76" t="s">
        <v>117</v>
      </c>
      <c r="O42" s="77" t="s">
        <v>118</v>
      </c>
      <c r="P42" s="74"/>
    </row>
    <row r="43" spans="2:16" ht="29.25" customHeight="1">
      <c r="C43" s="157"/>
      <c r="D43" s="162"/>
      <c r="E43" s="116" t="s">
        <v>119</v>
      </c>
      <c r="F43" s="116" t="s">
        <v>120</v>
      </c>
      <c r="G43" s="117" t="s">
        <v>121</v>
      </c>
      <c r="H43" s="162"/>
      <c r="I43" s="116" t="s">
        <v>119</v>
      </c>
      <c r="J43" s="116" t="s">
        <v>120</v>
      </c>
      <c r="K43" s="117" t="s">
        <v>121</v>
      </c>
      <c r="L43" s="162"/>
      <c r="M43" s="116" t="s">
        <v>119</v>
      </c>
      <c r="N43" s="116" t="s">
        <v>120</v>
      </c>
      <c r="O43" s="117" t="s">
        <v>121</v>
      </c>
      <c r="P43" s="74"/>
    </row>
    <row r="44" spans="2:16" ht="18">
      <c r="C44" s="80" t="s">
        <v>5</v>
      </c>
      <c r="D44" s="101">
        <v>146.29900000000001</v>
      </c>
      <c r="E44" s="102">
        <v>3.4159999999999999</v>
      </c>
      <c r="F44" s="102">
        <v>10.374000000000001</v>
      </c>
      <c r="G44" s="103">
        <f>SUM(E44:F44)</f>
        <v>13.790000000000001</v>
      </c>
      <c r="H44" s="101">
        <v>4.0912532099999996</v>
      </c>
      <c r="I44" s="102">
        <v>2.8188555799999993</v>
      </c>
      <c r="J44" s="102">
        <v>6.1672582999999994</v>
      </c>
      <c r="K44" s="103">
        <f>SUM(I44:J44)</f>
        <v>8.9861138799999978</v>
      </c>
      <c r="L44" s="101">
        <v>7.2460491399999993</v>
      </c>
      <c r="M44" s="102">
        <v>2.0722970200000002</v>
      </c>
      <c r="N44" s="102">
        <v>4.6976783499999994</v>
      </c>
      <c r="O44" s="103">
        <f>SUM(M44:N44)</f>
        <v>6.7699753699999992</v>
      </c>
      <c r="P44" s="74"/>
    </row>
    <row r="45" spans="2:16">
      <c r="C45" s="84" t="s">
        <v>6</v>
      </c>
      <c r="D45" s="104">
        <v>0</v>
      </c>
      <c r="E45" s="105">
        <v>1.651</v>
      </c>
      <c r="F45" s="105">
        <v>2.6127999999999998E-2</v>
      </c>
      <c r="G45" s="106">
        <f>SUM(E45:F45)</f>
        <v>1.677128</v>
      </c>
      <c r="H45" s="104">
        <v>0</v>
      </c>
      <c r="I45" s="105">
        <v>0</v>
      </c>
      <c r="J45" s="105">
        <v>0</v>
      </c>
      <c r="K45" s="106">
        <f>SUM(I45:J45)</f>
        <v>0</v>
      </c>
      <c r="L45" s="104">
        <v>3.9906709500000002</v>
      </c>
      <c r="M45" s="105">
        <v>3.5586062900000002</v>
      </c>
      <c r="N45" s="105">
        <v>0.13492291000000001</v>
      </c>
      <c r="O45" s="106">
        <f>SUM(M45:N45)</f>
        <v>3.6935292000000004</v>
      </c>
      <c r="P45" s="74"/>
    </row>
    <row r="46" spans="2:16" ht="27">
      <c r="C46" s="88" t="s">
        <v>7</v>
      </c>
      <c r="D46" s="107">
        <v>1.2879780300000001</v>
      </c>
      <c r="E46" s="108">
        <v>0.52259828000000008</v>
      </c>
      <c r="F46" s="108">
        <v>2.2069999999999998E-3</v>
      </c>
      <c r="G46" s="109">
        <f>SUM(E46:F46)</f>
        <v>0.52480528000000004</v>
      </c>
      <c r="H46" s="104">
        <v>29.402834519999999</v>
      </c>
      <c r="I46" s="105">
        <v>0.79243280000000005</v>
      </c>
      <c r="J46" s="105">
        <v>0.12871000000000002</v>
      </c>
      <c r="K46" s="109">
        <f>SUM(I46:J46)</f>
        <v>0.92114280000000004</v>
      </c>
      <c r="L46" s="104">
        <v>27.89395111</v>
      </c>
      <c r="M46" s="105">
        <v>0.18686000999999999</v>
      </c>
      <c r="N46" s="105">
        <v>2.758826E-2</v>
      </c>
      <c r="O46" s="109">
        <f>SUM(M46:N46)</f>
        <v>0.21444827</v>
      </c>
      <c r="P46" s="74"/>
    </row>
    <row r="47" spans="2:16">
      <c r="C47" s="92" t="s">
        <v>122</v>
      </c>
      <c r="D47" s="120">
        <f t="shared" ref="D47:O47" si="7">SUM(D44:D46)</f>
        <v>147.58697803000001</v>
      </c>
      <c r="E47" s="120">
        <f t="shared" si="7"/>
        <v>5.5895982800000006</v>
      </c>
      <c r="F47" s="120">
        <f t="shared" si="7"/>
        <v>10.402335000000001</v>
      </c>
      <c r="G47" s="120">
        <f t="shared" si="7"/>
        <v>15.991933280000001</v>
      </c>
      <c r="H47" s="111">
        <f t="shared" si="7"/>
        <v>33.494087729999997</v>
      </c>
      <c r="I47" s="111">
        <f t="shared" si="7"/>
        <v>3.6112883799999995</v>
      </c>
      <c r="J47" s="111">
        <f t="shared" si="7"/>
        <v>6.2959682999999993</v>
      </c>
      <c r="K47" s="120">
        <f t="shared" si="7"/>
        <v>9.9072566799999979</v>
      </c>
      <c r="L47" s="111">
        <f t="shared" si="7"/>
        <v>39.130671199999995</v>
      </c>
      <c r="M47" s="111">
        <f t="shared" si="7"/>
        <v>5.817763320000001</v>
      </c>
      <c r="N47" s="111">
        <f t="shared" si="7"/>
        <v>4.8601895199999996</v>
      </c>
      <c r="O47" s="120">
        <f t="shared" si="7"/>
        <v>10.67795284</v>
      </c>
      <c r="P47" s="74"/>
    </row>
    <row r="48" spans="2:16">
      <c r="C48" s="74"/>
      <c r="E48" s="74"/>
      <c r="F48" s="74"/>
      <c r="G48" s="74"/>
      <c r="I48" s="74"/>
      <c r="J48" s="74"/>
      <c r="K48" s="74"/>
      <c r="M48" s="74"/>
      <c r="N48" s="74"/>
      <c r="O48" s="74"/>
      <c r="P48" s="74"/>
    </row>
    <row r="49" spans="2:16" ht="15.75">
      <c r="B49">
        <v>6</v>
      </c>
      <c r="C49" s="115" t="s">
        <v>129</v>
      </c>
      <c r="E49" s="74"/>
      <c r="F49" s="74"/>
      <c r="G49" s="74"/>
      <c r="I49" s="74"/>
      <c r="J49" s="74"/>
      <c r="K49" s="74"/>
      <c r="M49" s="74"/>
      <c r="N49" s="74"/>
      <c r="O49" s="74"/>
      <c r="P49" s="74"/>
    </row>
    <row r="50" spans="2:16">
      <c r="C50" s="156" t="s">
        <v>114</v>
      </c>
      <c r="D50" s="159">
        <v>2016</v>
      </c>
      <c r="E50" s="159"/>
      <c r="F50" s="159"/>
      <c r="G50" s="159"/>
      <c r="H50" s="150" t="s">
        <v>127</v>
      </c>
      <c r="I50" s="150"/>
      <c r="J50" s="150"/>
      <c r="K50" s="150"/>
      <c r="L50" s="160">
        <v>2018</v>
      </c>
      <c r="M50" s="160"/>
      <c r="N50" s="160"/>
      <c r="O50" s="160"/>
      <c r="P50" s="74"/>
    </row>
    <row r="51" spans="2:16" ht="15" customHeight="1">
      <c r="C51" s="157"/>
      <c r="D51" s="161" t="s">
        <v>115</v>
      </c>
      <c r="E51" s="76" t="s">
        <v>116</v>
      </c>
      <c r="F51" s="76" t="s">
        <v>117</v>
      </c>
      <c r="G51" s="77" t="s">
        <v>118</v>
      </c>
      <c r="H51" s="161" t="s">
        <v>115</v>
      </c>
      <c r="I51" s="76" t="s">
        <v>116</v>
      </c>
      <c r="J51" s="76" t="s">
        <v>117</v>
      </c>
      <c r="K51" s="77" t="s">
        <v>118</v>
      </c>
      <c r="L51" s="161" t="s">
        <v>115</v>
      </c>
      <c r="M51" s="76" t="s">
        <v>116</v>
      </c>
      <c r="N51" s="76" t="s">
        <v>117</v>
      </c>
      <c r="O51" s="77" t="s">
        <v>118</v>
      </c>
      <c r="P51" s="74"/>
    </row>
    <row r="52" spans="2:16" ht="29.25" customHeight="1">
      <c r="C52" s="158"/>
      <c r="D52" s="162"/>
      <c r="E52" s="116" t="s">
        <v>119</v>
      </c>
      <c r="F52" s="116" t="s">
        <v>120</v>
      </c>
      <c r="G52" s="117" t="s">
        <v>121</v>
      </c>
      <c r="H52" s="162"/>
      <c r="I52" s="116" t="s">
        <v>119</v>
      </c>
      <c r="J52" s="116" t="s">
        <v>120</v>
      </c>
      <c r="K52" s="117" t="s">
        <v>121</v>
      </c>
      <c r="L52" s="162"/>
      <c r="M52" s="116" t="s">
        <v>119</v>
      </c>
      <c r="N52" s="116" t="s">
        <v>120</v>
      </c>
      <c r="O52" s="117" t="s">
        <v>121</v>
      </c>
      <c r="P52" s="74"/>
    </row>
    <row r="53" spans="2:16" ht="18">
      <c r="C53" s="118" t="s">
        <v>5</v>
      </c>
      <c r="D53" s="104">
        <f>SUM(D44,D35)</f>
        <v>691.00388996000004</v>
      </c>
      <c r="E53" s="105">
        <f t="shared" ref="E53:F55" si="8">SUM(E35,E44)</f>
        <v>375.04339559000005</v>
      </c>
      <c r="F53" s="105">
        <f t="shared" si="8"/>
        <v>191.4023784</v>
      </c>
      <c r="G53" s="106">
        <f t="shared" ref="G53:H55" si="9">SUM(G44,G35)</f>
        <v>566.44577399000002</v>
      </c>
      <c r="H53" s="104">
        <f t="shared" si="9"/>
        <v>501.95223539</v>
      </c>
      <c r="I53" s="105">
        <f t="shared" ref="I53:J55" si="10">SUM(I35,I44)</f>
        <v>396.06318569000001</v>
      </c>
      <c r="J53" s="105">
        <f t="shared" si="10"/>
        <v>130.49940858999997</v>
      </c>
      <c r="K53" s="106">
        <f t="shared" ref="K53:L55" si="11">SUM(K44,K35)</f>
        <v>526.56259427999998</v>
      </c>
      <c r="L53" s="104">
        <f t="shared" si="11"/>
        <v>562.88961897000001</v>
      </c>
      <c r="M53" s="105">
        <f t="shared" ref="M53:N55" si="12">SUM(M35,M44)</f>
        <v>401.90362193000004</v>
      </c>
      <c r="N53" s="105">
        <f t="shared" si="12"/>
        <v>83.737533890000009</v>
      </c>
      <c r="O53" s="106">
        <f>SUM(O44,O35)</f>
        <v>485.64115582000005</v>
      </c>
      <c r="P53" s="74"/>
    </row>
    <row r="54" spans="2:16">
      <c r="C54" s="84" t="s">
        <v>6</v>
      </c>
      <c r="D54" s="104">
        <f>SUM(D45,D36)</f>
        <v>254.72306384000001</v>
      </c>
      <c r="E54" s="105">
        <f t="shared" si="8"/>
        <v>100.38497579999999</v>
      </c>
      <c r="F54" s="105">
        <f t="shared" si="8"/>
        <v>131.32939776999999</v>
      </c>
      <c r="G54" s="106">
        <f t="shared" si="9"/>
        <v>231.71437356999999</v>
      </c>
      <c r="H54" s="104">
        <f t="shared" si="9"/>
        <v>309.40528108999996</v>
      </c>
      <c r="I54" s="105">
        <f t="shared" si="10"/>
        <v>118.96309665000001</v>
      </c>
      <c r="J54" s="105">
        <f t="shared" si="10"/>
        <v>147.90924364000003</v>
      </c>
      <c r="K54" s="106">
        <f t="shared" si="11"/>
        <v>266.87234029000001</v>
      </c>
      <c r="L54" s="104">
        <f t="shared" si="11"/>
        <v>235.05974942000003</v>
      </c>
      <c r="M54" s="105">
        <f t="shared" si="12"/>
        <v>111.65304705999999</v>
      </c>
      <c r="N54" s="105">
        <f t="shared" si="12"/>
        <v>105.66995111</v>
      </c>
      <c r="O54" s="106">
        <f>SUM(O45,O36)</f>
        <v>217.32299817000001</v>
      </c>
      <c r="P54" s="74"/>
    </row>
    <row r="55" spans="2:16" ht="27">
      <c r="C55" s="88" t="s">
        <v>7</v>
      </c>
      <c r="D55" s="107">
        <f>SUM(D46,D37)</f>
        <v>359.48593520999998</v>
      </c>
      <c r="E55" s="108">
        <f t="shared" si="8"/>
        <v>636.46232810000004</v>
      </c>
      <c r="F55" s="108">
        <f t="shared" si="8"/>
        <v>111.402207</v>
      </c>
      <c r="G55" s="109">
        <f t="shared" si="9"/>
        <v>747.86453510000001</v>
      </c>
      <c r="H55" s="107">
        <f t="shared" si="9"/>
        <v>383.17240679000003</v>
      </c>
      <c r="I55" s="108">
        <f t="shared" si="10"/>
        <v>567.22233437000011</v>
      </c>
      <c r="J55" s="108">
        <f t="shared" si="10"/>
        <v>171.83199563000002</v>
      </c>
      <c r="K55" s="109">
        <f t="shared" si="11"/>
        <v>739.05433000000005</v>
      </c>
      <c r="L55" s="107">
        <f t="shared" si="11"/>
        <v>543.17176510000002</v>
      </c>
      <c r="M55" s="108">
        <f t="shared" si="12"/>
        <v>673.88480746000005</v>
      </c>
      <c r="N55" s="108">
        <f t="shared" si="12"/>
        <v>234.40003457</v>
      </c>
      <c r="O55" s="109">
        <f>SUM(O46,O37)</f>
        <v>908.28484203000005</v>
      </c>
      <c r="P55" s="74"/>
    </row>
    <row r="56" spans="2:16">
      <c r="C56" s="92" t="s">
        <v>122</v>
      </c>
      <c r="D56" s="120">
        <f t="shared" ref="D56:O56" si="13">SUM(D53:D55)</f>
        <v>1305.21288901</v>
      </c>
      <c r="E56" s="120">
        <f t="shared" si="13"/>
        <v>1111.8906994900001</v>
      </c>
      <c r="F56" s="120">
        <f t="shared" si="13"/>
        <v>434.13398316999996</v>
      </c>
      <c r="G56" s="120">
        <f t="shared" si="13"/>
        <v>1546.0246826600001</v>
      </c>
      <c r="H56" s="120">
        <f t="shared" si="13"/>
        <v>1194.5299232699999</v>
      </c>
      <c r="I56" s="120">
        <f t="shared" si="13"/>
        <v>1082.2486167100001</v>
      </c>
      <c r="J56" s="120">
        <f t="shared" si="13"/>
        <v>450.24064786000008</v>
      </c>
      <c r="K56" s="120">
        <f t="shared" si="13"/>
        <v>1532.4892645700002</v>
      </c>
      <c r="L56" s="120">
        <f t="shared" si="13"/>
        <v>1341.1211334899999</v>
      </c>
      <c r="M56" s="120">
        <f t="shared" si="13"/>
        <v>1187.4414764500002</v>
      </c>
      <c r="N56" s="120">
        <f t="shared" si="13"/>
        <v>423.80751957000001</v>
      </c>
      <c r="O56" s="120">
        <f t="shared" si="13"/>
        <v>1611.24899602</v>
      </c>
      <c r="P56" s="74"/>
    </row>
    <row r="57" spans="2:16">
      <c r="C57" s="74"/>
      <c r="E57" s="74"/>
      <c r="F57" s="74"/>
      <c r="G57" s="74"/>
      <c r="I57" s="74"/>
      <c r="J57" s="74"/>
      <c r="K57" s="74"/>
      <c r="M57" s="74"/>
      <c r="N57" s="74"/>
      <c r="O57" s="74"/>
      <c r="P57" s="74"/>
    </row>
    <row r="58" spans="2:16">
      <c r="C58" s="74"/>
      <c r="E58" s="74"/>
      <c r="F58" s="74"/>
      <c r="G58" s="74"/>
      <c r="I58" s="74"/>
      <c r="J58" s="74"/>
      <c r="K58" s="74"/>
      <c r="M58" s="74"/>
      <c r="N58" s="74"/>
      <c r="O58" s="74"/>
      <c r="P58" s="74"/>
    </row>
    <row r="59" spans="2:16" ht="31.5" customHeight="1">
      <c r="C59" s="155" t="s">
        <v>130</v>
      </c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</row>
    <row r="60" spans="2:16">
      <c r="C60" s="74"/>
      <c r="E60" s="74"/>
      <c r="F60" s="74"/>
      <c r="G60" s="74"/>
      <c r="I60" s="74"/>
      <c r="J60" s="74"/>
      <c r="K60" s="74"/>
      <c r="M60" s="74"/>
      <c r="N60" s="74"/>
      <c r="O60" s="74"/>
      <c r="P60" s="74"/>
    </row>
    <row r="61" spans="2:16" ht="15.75">
      <c r="B61">
        <v>7</v>
      </c>
      <c r="C61" s="121" t="s">
        <v>131</v>
      </c>
      <c r="E61" s="74"/>
      <c r="F61" s="74"/>
      <c r="G61" s="74"/>
      <c r="I61" s="74"/>
      <c r="J61" s="74"/>
      <c r="K61" s="74"/>
      <c r="M61" s="74"/>
      <c r="N61" s="74"/>
      <c r="O61" s="74"/>
      <c r="P61" s="74"/>
    </row>
    <row r="62" spans="2:16">
      <c r="C62" s="156" t="s">
        <v>114</v>
      </c>
      <c r="D62" s="149">
        <v>2016</v>
      </c>
      <c r="E62" s="149"/>
      <c r="F62" s="149"/>
      <c r="G62" s="149"/>
      <c r="H62" s="150" t="s">
        <v>127</v>
      </c>
      <c r="I62" s="150"/>
      <c r="J62" s="150"/>
      <c r="K62" s="150"/>
      <c r="L62" s="150">
        <v>2018</v>
      </c>
      <c r="M62" s="150"/>
      <c r="N62" s="150"/>
      <c r="O62" s="150"/>
      <c r="P62" s="122" t="s">
        <v>132</v>
      </c>
    </row>
    <row r="63" spans="2:16" ht="15" customHeight="1">
      <c r="C63" s="157"/>
      <c r="D63" s="151" t="s">
        <v>115</v>
      </c>
      <c r="E63" s="123" t="s">
        <v>116</v>
      </c>
      <c r="F63" s="123" t="s">
        <v>117</v>
      </c>
      <c r="G63" s="124" t="s">
        <v>118</v>
      </c>
      <c r="H63" s="151" t="s">
        <v>115</v>
      </c>
      <c r="I63" s="123" t="s">
        <v>116</v>
      </c>
      <c r="J63" s="123" t="s">
        <v>117</v>
      </c>
      <c r="K63" s="124" t="s">
        <v>118</v>
      </c>
      <c r="L63" s="151" t="s">
        <v>115</v>
      </c>
      <c r="M63" s="123" t="s">
        <v>116</v>
      </c>
      <c r="N63" s="123" t="s">
        <v>117</v>
      </c>
      <c r="O63" s="124" t="s">
        <v>118</v>
      </c>
      <c r="P63" s="153" t="s">
        <v>133</v>
      </c>
    </row>
    <row r="64" spans="2:16" ht="29.25" customHeight="1">
      <c r="C64" s="157"/>
      <c r="D64" s="152"/>
      <c r="E64" s="125" t="s">
        <v>119</v>
      </c>
      <c r="F64" s="125" t="s">
        <v>134</v>
      </c>
      <c r="G64" s="126" t="s">
        <v>121</v>
      </c>
      <c r="H64" s="152"/>
      <c r="I64" s="125" t="s">
        <v>119</v>
      </c>
      <c r="J64" s="125" t="s">
        <v>134</v>
      </c>
      <c r="K64" s="126" t="s">
        <v>121</v>
      </c>
      <c r="L64" s="152"/>
      <c r="M64" s="125" t="s">
        <v>119</v>
      </c>
      <c r="N64" s="125" t="s">
        <v>134</v>
      </c>
      <c r="O64" s="126" t="s">
        <v>121</v>
      </c>
      <c r="P64" s="154"/>
    </row>
    <row r="65" spans="2:18" ht="18">
      <c r="C65" s="80" t="s">
        <v>5</v>
      </c>
      <c r="D65" s="81">
        <f t="shared" ref="D65:O67" si="14">SUM(D53,D26)</f>
        <v>2842.16328952</v>
      </c>
      <c r="E65" s="82">
        <f t="shared" si="14"/>
        <v>2089.5819624999999</v>
      </c>
      <c r="F65" s="82">
        <f t="shared" si="14"/>
        <v>620.89013003000002</v>
      </c>
      <c r="G65" s="127">
        <f t="shared" si="14"/>
        <v>2710.4720925299998</v>
      </c>
      <c r="H65" s="81">
        <f t="shared" si="14"/>
        <v>2510.6100097500002</v>
      </c>
      <c r="I65" s="82">
        <f t="shared" si="14"/>
        <v>1990.6016886299999</v>
      </c>
      <c r="J65" s="82">
        <f t="shared" si="14"/>
        <v>501.96133370000001</v>
      </c>
      <c r="K65" s="127">
        <f t="shared" si="14"/>
        <v>2492.56302233</v>
      </c>
      <c r="L65" s="81">
        <f t="shared" si="14"/>
        <v>2600.7123060539998</v>
      </c>
      <c r="M65" s="82">
        <f t="shared" si="14"/>
        <v>2061.9539911299998</v>
      </c>
      <c r="N65" s="82">
        <f t="shared" si="14"/>
        <v>468.92209928000005</v>
      </c>
      <c r="O65" s="127">
        <f t="shared" si="14"/>
        <v>2530.87609041</v>
      </c>
      <c r="P65" s="127">
        <v>2578</v>
      </c>
    </row>
    <row r="66" spans="2:18">
      <c r="C66" s="84" t="s">
        <v>6</v>
      </c>
      <c r="D66" s="85">
        <f t="shared" si="14"/>
        <v>1716.2037539900002</v>
      </c>
      <c r="E66" s="86">
        <f t="shared" si="14"/>
        <v>1161.30325763</v>
      </c>
      <c r="F66" s="86">
        <f t="shared" si="14"/>
        <v>1334.8070869400001</v>
      </c>
      <c r="G66" s="128">
        <f t="shared" si="14"/>
        <v>2496.1103445700001</v>
      </c>
      <c r="H66" s="85">
        <f t="shared" si="14"/>
        <v>1709.9562031899998</v>
      </c>
      <c r="I66" s="86">
        <f t="shared" si="14"/>
        <v>1159.7625477900001</v>
      </c>
      <c r="J66" s="86">
        <f t="shared" si="14"/>
        <v>463.37742765000007</v>
      </c>
      <c r="K66" s="128">
        <f t="shared" si="14"/>
        <v>1623.1399754399999</v>
      </c>
      <c r="L66" s="85">
        <f t="shared" si="14"/>
        <v>1598.5523992000003</v>
      </c>
      <c r="M66" s="86">
        <f t="shared" si="14"/>
        <v>1123.5062137430002</v>
      </c>
      <c r="N66" s="86">
        <f t="shared" si="14"/>
        <v>335.93055024999995</v>
      </c>
      <c r="O66" s="128">
        <f t="shared" si="14"/>
        <v>1459.4367639930001</v>
      </c>
      <c r="P66" s="128">
        <v>1859.6</v>
      </c>
    </row>
    <row r="67" spans="2:18" ht="33" customHeight="1">
      <c r="C67" s="88" t="s">
        <v>7</v>
      </c>
      <c r="D67" s="91">
        <f t="shared" si="14"/>
        <v>1257.8285730599998</v>
      </c>
      <c r="E67" s="89">
        <f t="shared" si="14"/>
        <v>1113.14400374</v>
      </c>
      <c r="F67" s="89">
        <f t="shared" si="14"/>
        <v>426.43716688999996</v>
      </c>
      <c r="G67" s="129">
        <f t="shared" si="14"/>
        <v>1539.5811706300001</v>
      </c>
      <c r="H67" s="91">
        <f t="shared" si="14"/>
        <v>1164.2010551430001</v>
      </c>
      <c r="I67" s="89">
        <f t="shared" si="14"/>
        <v>1007.3125920400003</v>
      </c>
      <c r="J67" s="89">
        <f t="shared" si="14"/>
        <v>532.61609319000002</v>
      </c>
      <c r="K67" s="129">
        <f t="shared" si="14"/>
        <v>1539.9286852300002</v>
      </c>
      <c r="L67" s="91">
        <f t="shared" si="14"/>
        <v>1379.65128028</v>
      </c>
      <c r="M67" s="89">
        <f t="shared" si="14"/>
        <v>1217.1427323299999</v>
      </c>
      <c r="N67" s="89">
        <f t="shared" si="14"/>
        <v>456.96029698000001</v>
      </c>
      <c r="O67" s="129">
        <f t="shared" si="14"/>
        <v>1674.1030293099998</v>
      </c>
      <c r="P67" s="129">
        <v>1584.5</v>
      </c>
    </row>
    <row r="68" spans="2:18">
      <c r="C68" s="92" t="s">
        <v>122</v>
      </c>
      <c r="D68" s="94">
        <f t="shared" ref="D68:O68" si="15">SUM(D65:D67)</f>
        <v>5816.1956165700003</v>
      </c>
      <c r="E68" s="94">
        <f t="shared" si="15"/>
        <v>4364.0292238699994</v>
      </c>
      <c r="F68" s="94">
        <f t="shared" si="15"/>
        <v>2382.1343838600001</v>
      </c>
      <c r="G68" s="130">
        <f t="shared" si="15"/>
        <v>6746.16360773</v>
      </c>
      <c r="H68" s="94">
        <f t="shared" si="15"/>
        <v>5384.7672680830001</v>
      </c>
      <c r="I68" s="94">
        <f t="shared" si="15"/>
        <v>4157.6768284600003</v>
      </c>
      <c r="J68" s="94">
        <f t="shared" si="15"/>
        <v>1497.9548545400003</v>
      </c>
      <c r="K68" s="130">
        <f t="shared" si="15"/>
        <v>5655.6316830000005</v>
      </c>
      <c r="L68" s="94">
        <f t="shared" si="15"/>
        <v>5578.9159855339994</v>
      </c>
      <c r="M68" s="94">
        <f t="shared" si="15"/>
        <v>4402.6029372030007</v>
      </c>
      <c r="N68" s="94">
        <f t="shared" si="15"/>
        <v>1261.8129465100001</v>
      </c>
      <c r="O68" s="130">
        <f t="shared" si="15"/>
        <v>5664.4158837129999</v>
      </c>
      <c r="P68" s="130">
        <f>SUM(P65:P67)</f>
        <v>6022.1</v>
      </c>
      <c r="Q68" s="131"/>
      <c r="R68" s="132"/>
    </row>
    <row r="69" spans="2:18">
      <c r="C69" s="74"/>
      <c r="E69" s="74"/>
      <c r="F69" s="74"/>
      <c r="G69" s="74"/>
      <c r="I69" s="74"/>
      <c r="J69" s="74"/>
      <c r="K69" s="74"/>
      <c r="M69" s="74"/>
      <c r="N69" s="74"/>
      <c r="O69" s="74"/>
      <c r="P69" s="74"/>
      <c r="Q69" s="131"/>
      <c r="R69" s="132"/>
    </row>
    <row r="70" spans="2:18" ht="32.25" customHeight="1">
      <c r="C70" s="147" t="s">
        <v>135</v>
      </c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31"/>
      <c r="R70" s="132"/>
    </row>
    <row r="71" spans="2:18">
      <c r="C71" s="74"/>
      <c r="E71" s="74"/>
      <c r="F71" s="74"/>
      <c r="G71" s="74"/>
      <c r="I71" s="74"/>
      <c r="J71" s="74"/>
      <c r="K71" s="74"/>
      <c r="M71" s="74"/>
      <c r="N71" s="74"/>
      <c r="O71" s="74"/>
      <c r="P71" s="74"/>
      <c r="Q71" s="131"/>
      <c r="R71" s="132"/>
    </row>
    <row r="72" spans="2:18" ht="15.75">
      <c r="B72">
        <v>8</v>
      </c>
      <c r="C72" s="142" t="s">
        <v>136</v>
      </c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32"/>
      <c r="R72" s="132"/>
    </row>
    <row r="73" spans="2:18" ht="15.75" customHeight="1">
      <c r="C73" s="148" t="s">
        <v>114</v>
      </c>
      <c r="D73" s="149">
        <v>2016</v>
      </c>
      <c r="E73" s="149"/>
      <c r="F73" s="149"/>
      <c r="G73" s="149"/>
      <c r="H73" s="150" t="s">
        <v>127</v>
      </c>
      <c r="I73" s="150"/>
      <c r="J73" s="150"/>
      <c r="K73" s="150"/>
      <c r="L73" s="150">
        <v>2018</v>
      </c>
      <c r="M73" s="150"/>
      <c r="N73" s="150"/>
      <c r="O73" s="150"/>
      <c r="P73" s="122">
        <v>2019</v>
      </c>
      <c r="Q73" s="132"/>
      <c r="R73" s="132"/>
    </row>
    <row r="74" spans="2:18" ht="15" customHeight="1">
      <c r="C74" s="143"/>
      <c r="D74" s="151" t="s">
        <v>115</v>
      </c>
      <c r="E74" s="123" t="s">
        <v>116</v>
      </c>
      <c r="F74" s="123" t="s">
        <v>117</v>
      </c>
      <c r="G74" s="124" t="s">
        <v>118</v>
      </c>
      <c r="H74" s="151" t="s">
        <v>115</v>
      </c>
      <c r="I74" s="123" t="s">
        <v>116</v>
      </c>
      <c r="J74" s="123" t="s">
        <v>117</v>
      </c>
      <c r="K74" s="124" t="s">
        <v>118</v>
      </c>
      <c r="L74" s="151" t="s">
        <v>115</v>
      </c>
      <c r="M74" s="123" t="s">
        <v>116</v>
      </c>
      <c r="N74" s="123" t="s">
        <v>117</v>
      </c>
      <c r="O74" s="124" t="s">
        <v>118</v>
      </c>
      <c r="P74" s="153" t="s">
        <v>133</v>
      </c>
      <c r="Q74" s="131"/>
      <c r="R74" s="132"/>
    </row>
    <row r="75" spans="2:18" ht="30.75" customHeight="1">
      <c r="C75" s="143"/>
      <c r="D75" s="152"/>
      <c r="E75" s="125" t="s">
        <v>119</v>
      </c>
      <c r="F75" s="125" t="s">
        <v>120</v>
      </c>
      <c r="G75" s="126" t="s">
        <v>121</v>
      </c>
      <c r="H75" s="152"/>
      <c r="I75" s="125" t="s">
        <v>119</v>
      </c>
      <c r="J75" s="125" t="s">
        <v>120</v>
      </c>
      <c r="K75" s="126" t="s">
        <v>121</v>
      </c>
      <c r="L75" s="152"/>
      <c r="M75" s="125" t="s">
        <v>119</v>
      </c>
      <c r="N75" s="125" t="s">
        <v>120</v>
      </c>
      <c r="O75" s="126" t="s">
        <v>121</v>
      </c>
      <c r="P75" s="154"/>
      <c r="Q75" s="131"/>
      <c r="R75" s="132"/>
    </row>
    <row r="76" spans="2:18" ht="18">
      <c r="C76" s="80" t="s">
        <v>5</v>
      </c>
      <c r="D76" s="81">
        <v>2810.3</v>
      </c>
      <c r="E76" s="82">
        <v>2066.1</v>
      </c>
      <c r="F76" s="82">
        <v>613.9</v>
      </c>
      <c r="G76" s="127">
        <f>SUM(E76:F76)</f>
        <v>2680</v>
      </c>
      <c r="H76" s="81">
        <v>2465.4</v>
      </c>
      <c r="I76" s="82">
        <v>1954.7</v>
      </c>
      <c r="J76" s="82">
        <v>493</v>
      </c>
      <c r="K76" s="127">
        <f>SUM(I76:J76)</f>
        <v>2447.6999999999998</v>
      </c>
      <c r="L76" s="81">
        <v>2531.6</v>
      </c>
      <c r="M76" s="82">
        <v>2007.2</v>
      </c>
      <c r="N76" s="82">
        <v>456.4</v>
      </c>
      <c r="O76" s="127">
        <f>SUM(M76:N76)</f>
        <v>2463.6</v>
      </c>
      <c r="P76" s="127">
        <v>2504.5</v>
      </c>
      <c r="Q76" s="131"/>
      <c r="R76" s="132"/>
    </row>
    <row r="77" spans="2:18">
      <c r="C77" s="84" t="s">
        <v>6</v>
      </c>
      <c r="D77" s="85">
        <v>1696.9</v>
      </c>
      <c r="E77" s="86">
        <v>1148.3</v>
      </c>
      <c r="F77" s="86">
        <v>1319.8</v>
      </c>
      <c r="G77" s="128">
        <f>SUM(E77:F77)</f>
        <v>2468.1</v>
      </c>
      <c r="H77" s="85">
        <v>1679.2</v>
      </c>
      <c r="I77" s="86">
        <v>1138.9000000000001</v>
      </c>
      <c r="J77" s="86">
        <v>455.1</v>
      </c>
      <c r="K77" s="128">
        <f>SUM(I77:J77)</f>
        <v>1594</v>
      </c>
      <c r="L77" s="85">
        <v>1556.1</v>
      </c>
      <c r="M77" s="86">
        <v>1093.5999999999999</v>
      </c>
      <c r="N77" s="86">
        <v>327</v>
      </c>
      <c r="O77" s="128">
        <f>SUM(M77:N77)</f>
        <v>1420.6</v>
      </c>
      <c r="P77" s="133">
        <v>1806.6</v>
      </c>
      <c r="Q77" s="131"/>
      <c r="R77" s="132"/>
    </row>
    <row r="78" spans="2:18" ht="34.5" customHeight="1">
      <c r="C78" s="88" t="s">
        <v>7</v>
      </c>
      <c r="D78" s="91">
        <v>1243.7</v>
      </c>
      <c r="E78" s="89">
        <v>1100.5999999999999</v>
      </c>
      <c r="F78" s="89">
        <v>421.6</v>
      </c>
      <c r="G78" s="129">
        <f>SUM(E78:F78)</f>
        <v>1522.1999999999998</v>
      </c>
      <c r="H78" s="91">
        <v>1143.2</v>
      </c>
      <c r="I78" s="89">
        <v>989.1</v>
      </c>
      <c r="J78" s="89">
        <v>523</v>
      </c>
      <c r="K78" s="128">
        <f>SUM(I78:J78)</f>
        <v>1512.1</v>
      </c>
      <c r="L78" s="91">
        <v>1343</v>
      </c>
      <c r="M78" s="89">
        <v>1184.8</v>
      </c>
      <c r="N78" s="89">
        <v>444.9</v>
      </c>
      <c r="O78" s="129">
        <f>SUM(M78:N78)</f>
        <v>1629.6999999999998</v>
      </c>
      <c r="P78" s="128">
        <v>1539.3</v>
      </c>
      <c r="Q78" s="132"/>
      <c r="R78" s="132"/>
    </row>
    <row r="79" spans="2:18">
      <c r="C79" s="92" t="s">
        <v>122</v>
      </c>
      <c r="D79" s="94">
        <f t="shared" ref="D79:P79" si="16">SUM(D76:D78)</f>
        <v>5750.9000000000005</v>
      </c>
      <c r="E79" s="90">
        <f t="shared" si="16"/>
        <v>4315</v>
      </c>
      <c r="F79" s="90">
        <f t="shared" si="16"/>
        <v>2355.2999999999997</v>
      </c>
      <c r="G79" s="129">
        <f t="shared" si="16"/>
        <v>6670.3</v>
      </c>
      <c r="H79" s="94">
        <f t="shared" si="16"/>
        <v>5287.8</v>
      </c>
      <c r="I79" s="90">
        <f t="shared" si="16"/>
        <v>4082.7000000000003</v>
      </c>
      <c r="J79" s="90">
        <v>1470</v>
      </c>
      <c r="K79" s="134">
        <f t="shared" si="16"/>
        <v>5553.7999999999993</v>
      </c>
      <c r="L79" s="94">
        <v>5430.8</v>
      </c>
      <c r="M79" s="90">
        <f t="shared" si="16"/>
        <v>4285.6000000000004</v>
      </c>
      <c r="N79" s="90">
        <f t="shared" si="16"/>
        <v>1228.3</v>
      </c>
      <c r="O79" s="129">
        <f t="shared" si="16"/>
        <v>5513.9</v>
      </c>
      <c r="P79" s="134">
        <f t="shared" si="16"/>
        <v>5850.4000000000005</v>
      </c>
      <c r="Q79" s="132"/>
      <c r="R79" s="132"/>
    </row>
    <row r="80" spans="2:18">
      <c r="C80" s="74"/>
      <c r="E80" s="74"/>
      <c r="F80" s="74"/>
      <c r="G80" s="74"/>
      <c r="I80" s="74"/>
      <c r="J80" s="119" t="s">
        <v>137</v>
      </c>
      <c r="K80" s="74"/>
      <c r="M80" s="74"/>
      <c r="N80" s="74"/>
      <c r="O80" s="74"/>
      <c r="P80" s="74"/>
      <c r="Q80" s="135"/>
      <c r="R80" s="132"/>
    </row>
    <row r="81" spans="2:18" ht="15.75">
      <c r="B81" s="13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35"/>
      <c r="R81" s="132"/>
    </row>
    <row r="82" spans="2:18">
      <c r="B82" s="132"/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36"/>
      <c r="Q82" s="135"/>
      <c r="R82" s="132"/>
    </row>
    <row r="83" spans="2:18">
      <c r="B83" s="132"/>
      <c r="C83" s="143"/>
      <c r="D83" s="145"/>
      <c r="E83" s="137"/>
      <c r="F83" s="137"/>
      <c r="G83" s="138"/>
      <c r="H83" s="145"/>
      <c r="I83" s="137"/>
      <c r="J83" s="137"/>
      <c r="K83" s="138"/>
      <c r="L83" s="145"/>
      <c r="M83" s="137"/>
      <c r="N83" s="137"/>
      <c r="O83" s="138"/>
      <c r="P83" s="146"/>
      <c r="Q83" s="135"/>
      <c r="R83" s="132"/>
    </row>
    <row r="84" spans="2:18">
      <c r="B84" s="132"/>
      <c r="C84" s="143"/>
      <c r="D84" s="145"/>
      <c r="E84" s="137"/>
      <c r="F84" s="137"/>
      <c r="G84" s="139"/>
      <c r="H84" s="145"/>
      <c r="I84" s="137"/>
      <c r="J84" s="137"/>
      <c r="K84" s="139"/>
      <c r="L84" s="145"/>
      <c r="M84" s="137"/>
      <c r="N84" s="137"/>
      <c r="O84" s="139"/>
      <c r="P84" s="146"/>
      <c r="Q84" s="132"/>
      <c r="R84" s="132"/>
    </row>
    <row r="85" spans="2:18">
      <c r="B85" s="132"/>
      <c r="C85" s="118"/>
      <c r="D85" s="85"/>
      <c r="E85" s="86"/>
      <c r="F85" s="86"/>
      <c r="G85" s="128"/>
      <c r="H85" s="85"/>
      <c r="I85" s="86"/>
      <c r="J85" s="86"/>
      <c r="K85" s="128"/>
      <c r="L85" s="85"/>
      <c r="M85" s="86"/>
      <c r="N85" s="86"/>
      <c r="O85" s="128"/>
      <c r="P85" s="128"/>
      <c r="Q85" s="132"/>
      <c r="R85" s="132"/>
    </row>
    <row r="86" spans="2:18">
      <c r="B86" s="132"/>
      <c r="C86" s="84"/>
      <c r="D86" s="85"/>
      <c r="E86" s="86"/>
      <c r="F86" s="86"/>
      <c r="G86" s="128"/>
      <c r="H86" s="85"/>
      <c r="I86" s="86"/>
      <c r="J86" s="86"/>
      <c r="K86" s="128"/>
      <c r="L86" s="85"/>
      <c r="M86" s="86"/>
      <c r="N86" s="86"/>
      <c r="O86" s="128"/>
      <c r="P86" s="133"/>
      <c r="Q86" s="135"/>
      <c r="R86" s="132"/>
    </row>
    <row r="87" spans="2:18">
      <c r="B87" s="132"/>
      <c r="C87" s="118"/>
      <c r="D87" s="85"/>
      <c r="E87" s="86"/>
      <c r="F87" s="86"/>
      <c r="G87" s="128"/>
      <c r="H87" s="85"/>
      <c r="I87" s="86"/>
      <c r="J87" s="86"/>
      <c r="K87" s="128"/>
      <c r="L87" s="85"/>
      <c r="M87" s="86"/>
      <c r="N87" s="86"/>
      <c r="O87" s="128"/>
      <c r="P87" s="128"/>
      <c r="Q87" s="135"/>
      <c r="R87" s="132"/>
    </row>
    <row r="88" spans="2:18">
      <c r="B88" s="132"/>
      <c r="C88" s="140"/>
      <c r="D88" s="141"/>
      <c r="E88" s="87"/>
      <c r="F88" s="87"/>
      <c r="G88" s="128"/>
      <c r="H88" s="141"/>
      <c r="I88" s="87"/>
      <c r="J88" s="87"/>
      <c r="K88" s="128"/>
      <c r="L88" s="141"/>
      <c r="M88" s="87"/>
      <c r="N88" s="87"/>
      <c r="O88" s="128"/>
      <c r="P88" s="128"/>
      <c r="Q88" s="135"/>
      <c r="R88" s="132"/>
    </row>
    <row r="89" spans="2:18">
      <c r="Q89" s="135"/>
      <c r="R89" s="132"/>
    </row>
  </sheetData>
  <mergeCells count="71">
    <mergeCell ref="C2:O2"/>
    <mergeCell ref="C5:C7"/>
    <mergeCell ref="D5:G5"/>
    <mergeCell ref="H5:K5"/>
    <mergeCell ref="L5:O5"/>
    <mergeCell ref="D6:D7"/>
    <mergeCell ref="H6:H7"/>
    <mergeCell ref="L6:L7"/>
    <mergeCell ref="C14:C16"/>
    <mergeCell ref="D14:G14"/>
    <mergeCell ref="H14:K14"/>
    <mergeCell ref="L14:O14"/>
    <mergeCell ref="D15:D16"/>
    <mergeCell ref="H15:H16"/>
    <mergeCell ref="L15:L16"/>
    <mergeCell ref="C23:C25"/>
    <mergeCell ref="D23:G23"/>
    <mergeCell ref="H23:K23"/>
    <mergeCell ref="L23:O23"/>
    <mergeCell ref="D24:D25"/>
    <mergeCell ref="H24:H25"/>
    <mergeCell ref="L24:L25"/>
    <mergeCell ref="C32:C34"/>
    <mergeCell ref="D32:G32"/>
    <mergeCell ref="H32:K32"/>
    <mergeCell ref="L32:O32"/>
    <mergeCell ref="D33:D34"/>
    <mergeCell ref="H33:H34"/>
    <mergeCell ref="L33:L34"/>
    <mergeCell ref="C41:C43"/>
    <mergeCell ref="D41:G41"/>
    <mergeCell ref="H41:K41"/>
    <mergeCell ref="L41:O41"/>
    <mergeCell ref="D42:D43"/>
    <mergeCell ref="H42:H43"/>
    <mergeCell ref="L42:L43"/>
    <mergeCell ref="C50:C52"/>
    <mergeCell ref="D50:G50"/>
    <mergeCell ref="H50:K50"/>
    <mergeCell ref="L50:O50"/>
    <mergeCell ref="D51:D52"/>
    <mergeCell ref="H51:H52"/>
    <mergeCell ref="L51:L52"/>
    <mergeCell ref="C59:P59"/>
    <mergeCell ref="C62:C64"/>
    <mergeCell ref="D62:G62"/>
    <mergeCell ref="H62:K62"/>
    <mergeCell ref="L62:O62"/>
    <mergeCell ref="D63:D64"/>
    <mergeCell ref="H63:H64"/>
    <mergeCell ref="L63:L64"/>
    <mergeCell ref="P63:P64"/>
    <mergeCell ref="C70:P70"/>
    <mergeCell ref="C72:P72"/>
    <mergeCell ref="C73:C75"/>
    <mergeCell ref="D73:G73"/>
    <mergeCell ref="H73:K73"/>
    <mergeCell ref="L73:O73"/>
    <mergeCell ref="D74:D75"/>
    <mergeCell ref="H74:H75"/>
    <mergeCell ref="L74:L75"/>
    <mergeCell ref="P74:P75"/>
    <mergeCell ref="C81:P81"/>
    <mergeCell ref="C82:C84"/>
    <mergeCell ref="D82:G82"/>
    <mergeCell ref="H82:K82"/>
    <mergeCell ref="L82:O82"/>
    <mergeCell ref="D83:D84"/>
    <mergeCell ref="H83:H84"/>
    <mergeCell ref="L83:L84"/>
    <mergeCell ref="P83:P8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8"/>
  <sheetViews>
    <sheetView zoomScaleNormal="100" workbookViewId="0">
      <selection activeCell="F66" sqref="F66"/>
    </sheetView>
  </sheetViews>
  <sheetFormatPr defaultColWidth="8.85546875" defaultRowHeight="15"/>
  <cols>
    <col min="1" max="1" width="8.85546875" style="3"/>
    <col min="2" max="2" width="50.7109375" style="3" customWidth="1"/>
    <col min="3" max="4" width="26.7109375" style="3" customWidth="1"/>
    <col min="5" max="5" width="24.7109375" style="3" customWidth="1"/>
    <col min="6" max="6" width="30.7109375" style="3" customWidth="1"/>
    <col min="7" max="16384" width="8.85546875" style="3"/>
  </cols>
  <sheetData>
    <row r="2" spans="2:6" ht="30" customHeight="1">
      <c r="B2" s="183" t="s">
        <v>94</v>
      </c>
      <c r="C2" s="183"/>
      <c r="D2" s="183"/>
      <c r="E2" s="183"/>
      <c r="F2" s="183"/>
    </row>
    <row r="3" spans="2:6" ht="13.5" customHeight="1">
      <c r="B3" s="174"/>
      <c r="C3" s="174"/>
      <c r="D3" s="174"/>
      <c r="E3" s="174"/>
      <c r="F3" s="174"/>
    </row>
    <row r="4" spans="2:6" ht="12.75" customHeight="1">
      <c r="B4" s="173"/>
      <c r="C4" s="173"/>
      <c r="D4" s="173"/>
      <c r="E4" s="173"/>
      <c r="F4" s="173"/>
    </row>
    <row r="5" spans="2:6">
      <c r="B5" s="168" t="s">
        <v>65</v>
      </c>
      <c r="C5" s="175"/>
      <c r="D5" s="175"/>
      <c r="E5" s="175"/>
      <c r="F5" s="175"/>
    </row>
    <row r="6" spans="2:6" ht="32.1" customHeight="1" thickBot="1">
      <c r="B6" s="23" t="s">
        <v>64</v>
      </c>
      <c r="C6" s="4" t="s">
        <v>5</v>
      </c>
      <c r="D6" s="4" t="s">
        <v>6</v>
      </c>
      <c r="E6" s="4" t="s">
        <v>7</v>
      </c>
      <c r="F6" s="4" t="s">
        <v>10</v>
      </c>
    </row>
    <row r="7" spans="2:6" ht="16.5" thickBot="1">
      <c r="B7" s="6" t="s">
        <v>8</v>
      </c>
      <c r="C7" s="68">
        <v>2312.17</v>
      </c>
      <c r="D7" s="68">
        <v>1512.59</v>
      </c>
      <c r="E7" s="68">
        <v>1124.3699999999999</v>
      </c>
      <c r="F7" s="60">
        <f t="shared" ref="F7" si="0">SUM(C7:E7)</f>
        <v>4949.13</v>
      </c>
    </row>
    <row r="8" spans="2:6">
      <c r="C8" s="48"/>
      <c r="D8" s="48"/>
      <c r="E8" s="48"/>
      <c r="F8" s="48"/>
    </row>
    <row r="9" spans="2:6">
      <c r="C9" s="53"/>
      <c r="D9" s="53"/>
      <c r="E9" s="53"/>
      <c r="F9" s="53"/>
    </row>
    <row r="10" spans="2:6">
      <c r="B10" s="168" t="s">
        <v>66</v>
      </c>
      <c r="C10" s="175"/>
      <c r="D10" s="175"/>
      <c r="E10" s="175"/>
      <c r="F10" s="175"/>
    </row>
    <row r="11" spans="2:6" ht="32.1" customHeight="1" thickBot="1">
      <c r="B11" s="23" t="s">
        <v>64</v>
      </c>
      <c r="C11" s="4" t="s">
        <v>5</v>
      </c>
      <c r="D11" s="4" t="s">
        <v>6</v>
      </c>
      <c r="E11" s="4" t="s">
        <v>7</v>
      </c>
      <c r="F11" s="4" t="s">
        <v>10</v>
      </c>
    </row>
    <row r="12" spans="2:6" ht="16.5" thickBot="1">
      <c r="B12" s="6" t="s">
        <v>8</v>
      </c>
      <c r="C12" s="68">
        <v>288.54000000000002</v>
      </c>
      <c r="D12" s="68">
        <v>85.96</v>
      </c>
      <c r="E12" s="68">
        <v>255.28</v>
      </c>
      <c r="F12" s="60">
        <v>629.79</v>
      </c>
    </row>
    <row r="13" spans="2:6">
      <c r="C13" s="48" t="s">
        <v>9</v>
      </c>
      <c r="D13" s="48" t="s">
        <v>9</v>
      </c>
      <c r="E13" s="48" t="s">
        <v>9</v>
      </c>
      <c r="F13" s="48" t="s">
        <v>9</v>
      </c>
    </row>
    <row r="14" spans="2:6">
      <c r="C14" s="53" t="s">
        <v>9</v>
      </c>
      <c r="D14" s="53" t="s">
        <v>9</v>
      </c>
      <c r="E14" s="53" t="s">
        <v>9</v>
      </c>
      <c r="F14" s="53" t="s">
        <v>9</v>
      </c>
    </row>
    <row r="15" spans="2:6">
      <c r="B15" s="168" t="s">
        <v>90</v>
      </c>
      <c r="C15" s="168"/>
      <c r="D15" s="168"/>
      <c r="E15" s="168"/>
      <c r="F15" s="168"/>
    </row>
    <row r="16" spans="2:6" ht="32.1" customHeight="1" thickBot="1">
      <c r="B16" s="23" t="s">
        <v>64</v>
      </c>
      <c r="C16" s="4" t="s">
        <v>5</v>
      </c>
      <c r="D16" s="4" t="s">
        <v>6</v>
      </c>
      <c r="E16" s="4" t="s">
        <v>7</v>
      </c>
      <c r="F16" s="4" t="s">
        <v>10</v>
      </c>
    </row>
    <row r="17" spans="2:6" ht="16.5" thickBot="1">
      <c r="B17" s="6" t="s">
        <v>8</v>
      </c>
      <c r="C17" s="68">
        <f>'Tab. I.4.7A - Totale correnti '!C17+'Tab. I.4.8A - Totale C.Capitale'!C17</f>
        <v>2600.7123060539998</v>
      </c>
      <c r="D17" s="68">
        <f>'Tab. I.4.7A - Totale correnti '!D17+'Tab. I.4.8A - Totale C.Capitale'!D17</f>
        <v>1598.5523991999999</v>
      </c>
      <c r="E17" s="68">
        <f>'Tab. I.4.7A - Totale correnti '!E17+'Tab. I.4.8A - Totale C.Capitale'!E17</f>
        <v>1379.65128028</v>
      </c>
      <c r="F17" s="60">
        <f t="shared" ref="F17" si="1">SUM(C17:E17)</f>
        <v>5578.9159855339994</v>
      </c>
    </row>
    <row r="18" spans="2:6" ht="19.5" customHeight="1">
      <c r="C18" s="49"/>
      <c r="D18" s="49"/>
      <c r="E18" s="49"/>
      <c r="F18" s="49"/>
    </row>
    <row r="19" spans="2:6" ht="15" customHeight="1">
      <c r="C19" s="53"/>
      <c r="D19" s="53"/>
      <c r="E19" s="53"/>
      <c r="F19" s="53"/>
    </row>
    <row r="20" spans="2:6" ht="10.5" customHeight="1">
      <c r="B20" s="8"/>
      <c r="C20" s="8"/>
      <c r="D20" s="8"/>
      <c r="E20" s="8"/>
      <c r="F20" s="8"/>
    </row>
    <row r="21" spans="2:6">
      <c r="B21" s="168" t="s">
        <v>67</v>
      </c>
      <c r="C21" s="175"/>
      <c r="D21" s="175"/>
      <c r="E21" s="175"/>
      <c r="F21" s="175"/>
    </row>
    <row r="22" spans="2:6" ht="32.1" customHeight="1" thickBot="1">
      <c r="B22" s="23" t="s">
        <v>64</v>
      </c>
      <c r="C22" s="4" t="s">
        <v>5</v>
      </c>
      <c r="D22" s="4" t="s">
        <v>6</v>
      </c>
      <c r="E22" s="4" t="s">
        <v>7</v>
      </c>
      <c r="F22" s="4" t="s">
        <v>10</v>
      </c>
    </row>
    <row r="23" spans="2:6" ht="16.5" thickBot="1">
      <c r="B23" s="6" t="s">
        <v>8</v>
      </c>
      <c r="C23" s="68">
        <v>1839.49</v>
      </c>
      <c r="D23" s="68">
        <v>1058.17</v>
      </c>
      <c r="E23" s="68">
        <v>1067.19</v>
      </c>
      <c r="F23" s="60">
        <v>3964.86</v>
      </c>
    </row>
    <row r="24" spans="2:6">
      <c r="C24" s="48"/>
      <c r="D24" s="48"/>
      <c r="E24" s="48"/>
      <c r="F24" s="48"/>
    </row>
    <row r="25" spans="2:6">
      <c r="C25" s="53"/>
      <c r="D25" s="53"/>
      <c r="E25" s="53"/>
      <c r="F25" s="53"/>
    </row>
    <row r="26" spans="2:6">
      <c r="B26" s="168" t="s">
        <v>68</v>
      </c>
      <c r="C26" s="168"/>
      <c r="D26" s="168"/>
      <c r="E26" s="168"/>
      <c r="F26" s="168"/>
    </row>
    <row r="27" spans="2:6" ht="32.1" customHeight="1" thickBot="1">
      <c r="B27" s="23" t="s">
        <v>64</v>
      </c>
      <c r="C27" s="4" t="s">
        <v>5</v>
      </c>
      <c r="D27" s="4" t="s">
        <v>6</v>
      </c>
      <c r="E27" s="4" t="s">
        <v>7</v>
      </c>
      <c r="F27" s="4" t="s">
        <v>10</v>
      </c>
    </row>
    <row r="28" spans="2:6" ht="16.5" thickBot="1">
      <c r="B28" s="6" t="s">
        <v>8</v>
      </c>
      <c r="C28" s="68">
        <v>222.46</v>
      </c>
      <c r="D28" s="68">
        <v>65.33</v>
      </c>
      <c r="E28" s="68">
        <v>149.94999999999999</v>
      </c>
      <c r="F28" s="60">
        <v>437.75</v>
      </c>
    </row>
    <row r="29" spans="2:6">
      <c r="C29" s="48"/>
      <c r="D29" s="48"/>
      <c r="E29" s="48"/>
      <c r="F29" s="48"/>
    </row>
    <row r="30" spans="2:6">
      <c r="C30" s="53"/>
      <c r="D30" s="53"/>
      <c r="E30" s="53"/>
      <c r="F30" s="53"/>
    </row>
    <row r="31" spans="2:6">
      <c r="B31" s="168" t="s">
        <v>91</v>
      </c>
      <c r="C31" s="175"/>
      <c r="D31" s="175"/>
      <c r="E31" s="175"/>
      <c r="F31" s="175"/>
    </row>
    <row r="32" spans="2:6" ht="32.1" customHeight="1" thickBot="1">
      <c r="B32" s="23" t="s">
        <v>64</v>
      </c>
      <c r="C32" s="4" t="s">
        <v>5</v>
      </c>
      <c r="D32" s="4" t="s">
        <v>6</v>
      </c>
      <c r="E32" s="4" t="s">
        <v>7</v>
      </c>
      <c r="F32" s="4" t="s">
        <v>10</v>
      </c>
    </row>
    <row r="33" spans="2:6" ht="16.5" thickBot="1">
      <c r="B33" s="6" t="s">
        <v>8</v>
      </c>
      <c r="C33" s="68">
        <f>'Tab. I.4.7A - Totale correnti '!C33+'Tab. I.4.8A - Totale C.Capitale'!C33</f>
        <v>2061.9539911300003</v>
      </c>
      <c r="D33" s="68">
        <f>'Tab. I.4.7A - Totale correnti '!D33+'Tab. I.4.8A - Totale C.Capitale'!D33</f>
        <v>1123.506213743</v>
      </c>
      <c r="E33" s="68">
        <f>'Tab. I.4.7A - Totale correnti '!E33+'Tab. I.4.8A - Totale C.Capitale'!E33</f>
        <v>1217.1427323299999</v>
      </c>
      <c r="F33" s="60">
        <f t="shared" ref="F33" si="2">SUM(C33:E33)</f>
        <v>4402.6029372030007</v>
      </c>
    </row>
    <row r="34" spans="2:6">
      <c r="B34" s="35"/>
      <c r="C34" s="49"/>
      <c r="D34" s="49"/>
      <c r="E34" s="49"/>
      <c r="F34" s="49"/>
    </row>
    <row r="35" spans="2:6">
      <c r="B35" s="52"/>
      <c r="C35" s="53"/>
      <c r="D35" s="53"/>
      <c r="E35" s="53"/>
      <c r="F35" s="53"/>
    </row>
    <row r="36" spans="2:6" ht="13.5" customHeight="1">
      <c r="B36" s="8"/>
      <c r="C36" s="8"/>
      <c r="D36" s="8"/>
      <c r="E36" s="8"/>
      <c r="F36" s="8"/>
    </row>
    <row r="37" spans="2:6">
      <c r="B37" s="168" t="s">
        <v>69</v>
      </c>
      <c r="C37" s="168"/>
      <c r="D37" s="168"/>
      <c r="E37" s="168"/>
      <c r="F37" s="168"/>
    </row>
    <row r="38" spans="2:6" ht="32.1" customHeight="1" thickBot="1">
      <c r="B38" s="23" t="s">
        <v>64</v>
      </c>
      <c r="C38" s="4" t="s">
        <v>5</v>
      </c>
      <c r="D38" s="4" t="s">
        <v>6</v>
      </c>
      <c r="E38" s="4" t="s">
        <v>7</v>
      </c>
      <c r="F38" s="4" t="s">
        <v>10</v>
      </c>
    </row>
    <row r="39" spans="2:6" ht="16.5" thickBot="1">
      <c r="B39" s="6" t="s">
        <v>8</v>
      </c>
      <c r="C39" s="68">
        <v>407.93</v>
      </c>
      <c r="D39" s="68">
        <v>317.86</v>
      </c>
      <c r="E39" s="68">
        <v>437.16</v>
      </c>
      <c r="F39" s="60">
        <f t="shared" ref="F39" si="3">SUM(C39:E39)</f>
        <v>1162.95</v>
      </c>
    </row>
    <row r="40" spans="2:6">
      <c r="C40" s="48"/>
      <c r="D40" s="48"/>
      <c r="E40" s="48"/>
      <c r="F40" s="48"/>
    </row>
    <row r="41" spans="2:6">
      <c r="C41" s="53"/>
      <c r="D41" s="53"/>
      <c r="E41" s="53"/>
      <c r="F41" s="53"/>
    </row>
    <row r="42" spans="2:6">
      <c r="B42" s="168" t="s">
        <v>70</v>
      </c>
      <c r="C42" s="168"/>
      <c r="D42" s="168"/>
      <c r="E42" s="168"/>
      <c r="F42" s="168"/>
    </row>
    <row r="43" spans="2:6" ht="32.1" customHeight="1" thickBot="1">
      <c r="B43" s="23" t="s">
        <v>64</v>
      </c>
      <c r="C43" s="4" t="s">
        <v>5</v>
      </c>
      <c r="D43" s="4" t="s">
        <v>6</v>
      </c>
      <c r="E43" s="4" t="s">
        <v>7</v>
      </c>
      <c r="F43" s="4" t="s">
        <v>10</v>
      </c>
    </row>
    <row r="44" spans="2:6" ht="16.5" thickBot="1">
      <c r="B44" s="6" t="s">
        <v>8</v>
      </c>
      <c r="C44" s="68">
        <v>60.99</v>
      </c>
      <c r="D44" s="68">
        <v>18.079999999999998</v>
      </c>
      <c r="E44" s="68">
        <v>19.8</v>
      </c>
      <c r="F44" s="60">
        <f t="shared" ref="F44" si="4">SUM(C44:E44)</f>
        <v>98.86999999999999</v>
      </c>
    </row>
    <row r="45" spans="2:6">
      <c r="C45" s="48"/>
      <c r="D45" s="48"/>
      <c r="E45" s="48"/>
      <c r="F45" s="48"/>
    </row>
    <row r="46" spans="2:6">
      <c r="C46" s="53"/>
      <c r="D46" s="53"/>
      <c r="E46" s="53"/>
      <c r="F46" s="53"/>
    </row>
    <row r="47" spans="2:6">
      <c r="B47" s="168" t="s">
        <v>92</v>
      </c>
      <c r="C47" s="168"/>
      <c r="D47" s="168"/>
      <c r="E47" s="168"/>
      <c r="F47" s="168"/>
    </row>
    <row r="48" spans="2:6" ht="32.1" customHeight="1" thickBot="1">
      <c r="B48" s="23" t="s">
        <v>64</v>
      </c>
      <c r="C48" s="4" t="s">
        <v>5</v>
      </c>
      <c r="D48" s="4" t="s">
        <v>6</v>
      </c>
      <c r="E48" s="4" t="s">
        <v>7</v>
      </c>
      <c r="F48" s="4" t="s">
        <v>10</v>
      </c>
    </row>
    <row r="49" spans="2:6" ht="16.5" thickBot="1">
      <c r="B49" s="6" t="s">
        <v>8</v>
      </c>
      <c r="C49" s="68">
        <f>'Tab. I.4.7A - Totale correnti '!C49+'Tab. I.4.8A - Totale C.Capitale'!C49</f>
        <v>468.92209928</v>
      </c>
      <c r="D49" s="68">
        <f>'Tab. I.4.7A - Totale correnti '!D49+'Tab. I.4.8A - Totale C.Capitale'!D49</f>
        <v>335.93055025000001</v>
      </c>
      <c r="E49" s="68">
        <f>'Tab. I.4.7A - Totale correnti '!E49+'Tab. I.4.8A - Totale C.Capitale'!E49</f>
        <v>456.96029697999995</v>
      </c>
      <c r="F49" s="60">
        <v>1261.82</v>
      </c>
    </row>
    <row r="50" spans="2:6">
      <c r="B50" s="35"/>
      <c r="C50" s="49"/>
      <c r="D50" s="49"/>
      <c r="E50" s="49"/>
      <c r="F50" s="49"/>
    </row>
    <row r="51" spans="2:6">
      <c r="B51" s="52"/>
      <c r="C51" s="53"/>
      <c r="D51" s="53"/>
      <c r="E51" s="53"/>
      <c r="F51" s="53"/>
    </row>
    <row r="52" spans="2:6" ht="10.5" customHeight="1">
      <c r="B52" s="8"/>
      <c r="C52" s="8"/>
      <c r="D52" s="8"/>
      <c r="E52" s="8"/>
      <c r="F52" s="8"/>
    </row>
    <row r="53" spans="2:6" ht="36" customHeight="1">
      <c r="B53" s="172" t="s">
        <v>71</v>
      </c>
      <c r="C53" s="172"/>
      <c r="D53" s="172"/>
      <c r="E53" s="172"/>
      <c r="F53" s="172"/>
    </row>
    <row r="54" spans="2:6" ht="32.1" customHeight="1" thickBot="1">
      <c r="B54" s="23" t="s">
        <v>64</v>
      </c>
      <c r="C54" s="4" t="s">
        <v>5</v>
      </c>
      <c r="D54" s="4" t="s">
        <v>6</v>
      </c>
      <c r="E54" s="4" t="s">
        <v>7</v>
      </c>
      <c r="F54" s="4" t="s">
        <v>10</v>
      </c>
    </row>
    <row r="55" spans="2:6" ht="16.5" thickBot="1">
      <c r="B55" s="6" t="s">
        <v>8</v>
      </c>
      <c r="C55" s="68">
        <v>2247.42</v>
      </c>
      <c r="D55" s="68">
        <v>1376.03</v>
      </c>
      <c r="E55" s="68">
        <v>1504.36</v>
      </c>
      <c r="F55" s="60">
        <v>5127.8</v>
      </c>
    </row>
    <row r="56" spans="2:6">
      <c r="C56" s="48"/>
      <c r="D56" s="48"/>
      <c r="E56" s="48"/>
      <c r="F56" s="48"/>
    </row>
    <row r="57" spans="2:6">
      <c r="C57" s="53"/>
      <c r="D57" s="53"/>
      <c r="E57" s="53"/>
      <c r="F57" s="53"/>
    </row>
    <row r="58" spans="2:6" ht="33" customHeight="1">
      <c r="B58" s="172" t="s">
        <v>72</v>
      </c>
      <c r="C58" s="172"/>
      <c r="D58" s="172"/>
      <c r="E58" s="172"/>
      <c r="F58" s="172"/>
    </row>
    <row r="59" spans="2:6" ht="32.1" customHeight="1" thickBot="1">
      <c r="B59" s="23" t="s">
        <v>64</v>
      </c>
      <c r="C59" s="4" t="s">
        <v>5</v>
      </c>
      <c r="D59" s="41" t="s">
        <v>6</v>
      </c>
      <c r="E59" s="4" t="s">
        <v>7</v>
      </c>
      <c r="F59" s="4" t="s">
        <v>10</v>
      </c>
    </row>
    <row r="60" spans="2:6" ht="16.5" thickBot="1">
      <c r="B60" s="6" t="s">
        <v>8</v>
      </c>
      <c r="C60" s="69">
        <v>283.45999999999998</v>
      </c>
      <c r="D60" s="70">
        <v>83.41</v>
      </c>
      <c r="E60" s="70">
        <v>169.75</v>
      </c>
      <c r="F60" s="60">
        <v>536.61</v>
      </c>
    </row>
    <row r="61" spans="2:6">
      <c r="C61" s="48"/>
      <c r="D61" s="48"/>
      <c r="E61" s="48"/>
      <c r="F61" s="48"/>
    </row>
    <row r="62" spans="2:6">
      <c r="B62" s="8"/>
      <c r="C62" s="53"/>
      <c r="D62" s="53"/>
      <c r="E62" s="53"/>
      <c r="F62" s="53"/>
    </row>
    <row r="63" spans="2:6">
      <c r="B63" s="24" t="s">
        <v>93</v>
      </c>
      <c r="C63" s="25"/>
      <c r="D63" s="25"/>
      <c r="E63" s="25"/>
      <c r="F63" s="25"/>
    </row>
    <row r="64" spans="2:6" ht="32.1" customHeight="1" thickBot="1">
      <c r="B64" s="23" t="s">
        <v>64</v>
      </c>
      <c r="C64" s="4" t="s">
        <v>5</v>
      </c>
      <c r="D64" s="4" t="s">
        <v>6</v>
      </c>
      <c r="E64" s="4" t="s">
        <v>7</v>
      </c>
      <c r="F64" s="4" t="s">
        <v>10</v>
      </c>
    </row>
    <row r="65" spans="2:6" ht="16.5" thickBot="1">
      <c r="B65" s="6" t="s">
        <v>8</v>
      </c>
      <c r="C65" s="68">
        <f>'Tab. I.4.7A - Totale correnti '!C65+'Tab. I.4.8A - Totale C.Capitale'!C65</f>
        <v>2530.88115582</v>
      </c>
      <c r="D65" s="68">
        <v>1459.44</v>
      </c>
      <c r="E65" s="68">
        <f>'Tab. I.4.7A - Totale correnti '!E65+'Tab. I.4.8A - Totale C.Capitale'!E65</f>
        <v>1674.1048420300001</v>
      </c>
      <c r="F65" s="60">
        <v>5664.42</v>
      </c>
    </row>
    <row r="66" spans="2:6" ht="24">
      <c r="B66" s="40" t="s">
        <v>11</v>
      </c>
      <c r="C66" s="50"/>
      <c r="D66" s="50"/>
      <c r="E66" s="50"/>
      <c r="F66" s="50"/>
    </row>
    <row r="67" spans="2:6" ht="24">
      <c r="B67" s="51" t="s">
        <v>23</v>
      </c>
      <c r="C67" s="53"/>
      <c r="D67" s="53"/>
      <c r="E67" s="53"/>
      <c r="F67" s="53"/>
    </row>
    <row r="68" spans="2:6">
      <c r="C68" s="8" t="s">
        <v>9</v>
      </c>
      <c r="D68" s="8" t="s">
        <v>9</v>
      </c>
      <c r="E68" s="8" t="s">
        <v>9</v>
      </c>
    </row>
  </sheetData>
  <mergeCells count="14">
    <mergeCell ref="B2:F2"/>
    <mergeCell ref="B26:F26"/>
    <mergeCell ref="B10:F10"/>
    <mergeCell ref="B47:F47"/>
    <mergeCell ref="B58:F58"/>
    <mergeCell ref="B53:F53"/>
    <mergeCell ref="B42:F42"/>
    <mergeCell ref="B3:F3"/>
    <mergeCell ref="B4:F4"/>
    <mergeCell ref="B5:F5"/>
    <mergeCell ref="B31:F31"/>
    <mergeCell ref="B37:F37"/>
    <mergeCell ref="B15:F15"/>
    <mergeCell ref="B21:F21"/>
  </mergeCells>
  <pageMargins left="0.70866141732283472" right="0.70866141732283472" top="0.55118110236220474" bottom="0.35433070866141736" header="0.31496062992125984" footer="0.31496062992125984"/>
  <pageSetup paperSize="9" scale="5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27"/>
  <sheetViews>
    <sheetView topLeftCell="A31" zoomScale="80" zoomScaleNormal="80" workbookViewId="0">
      <selection activeCell="H18" sqref="H18"/>
    </sheetView>
  </sheetViews>
  <sheetFormatPr defaultColWidth="8.85546875" defaultRowHeight="15"/>
  <cols>
    <col min="1" max="1" width="8.85546875" style="10"/>
    <col min="2" max="2" width="50.7109375" style="10" customWidth="1"/>
    <col min="3" max="4" width="26.7109375" style="10" customWidth="1"/>
    <col min="5" max="5" width="20.7109375" style="10" customWidth="1"/>
    <col min="6" max="6" width="30.7109375" style="10" customWidth="1"/>
    <col min="7" max="7" width="20.85546875" style="10" customWidth="1"/>
    <col min="8" max="8" width="17.28515625" style="10" customWidth="1"/>
    <col min="9" max="9" width="17.85546875" style="10" customWidth="1"/>
    <col min="10" max="10" width="21.85546875" style="10" customWidth="1"/>
    <col min="11" max="16384" width="8.85546875" style="10"/>
  </cols>
  <sheetData>
    <row r="2" spans="2:7">
      <c r="B2" s="169" t="s">
        <v>102</v>
      </c>
      <c r="C2" s="169"/>
      <c r="D2" s="169"/>
      <c r="E2" s="169"/>
      <c r="F2" s="169"/>
    </row>
    <row r="3" spans="2:7">
      <c r="B3" s="170" t="s">
        <v>37</v>
      </c>
      <c r="C3" s="171"/>
      <c r="D3" s="171"/>
      <c r="E3" s="171"/>
      <c r="F3" s="171"/>
    </row>
    <row r="4" spans="2:7">
      <c r="B4" s="56"/>
      <c r="C4" s="57"/>
      <c r="D4" s="57"/>
      <c r="E4" s="57"/>
      <c r="F4" s="57"/>
    </row>
    <row r="5" spans="2:7">
      <c r="B5" s="167"/>
      <c r="C5" s="167"/>
      <c r="D5" s="167"/>
      <c r="E5" s="167"/>
      <c r="F5" s="167"/>
    </row>
    <row r="6" spans="2:7" ht="15" customHeight="1">
      <c r="B6" s="166" t="s">
        <v>14</v>
      </c>
      <c r="C6" s="166"/>
      <c r="D6" s="166"/>
      <c r="E6" s="166"/>
      <c r="F6" s="166"/>
    </row>
    <row r="7" spans="2:7" ht="42.6" customHeight="1">
      <c r="B7" s="31" t="s">
        <v>63</v>
      </c>
      <c r="C7" s="12" t="s">
        <v>5</v>
      </c>
      <c r="D7" s="12" t="s">
        <v>6</v>
      </c>
      <c r="E7" s="12" t="s">
        <v>7</v>
      </c>
      <c r="F7" s="12" t="s">
        <v>10</v>
      </c>
    </row>
    <row r="8" spans="2:7" ht="15" customHeight="1">
      <c r="B8" s="13" t="s">
        <v>0</v>
      </c>
      <c r="C8" s="73">
        <v>0</v>
      </c>
      <c r="D8" s="73">
        <v>6372.77</v>
      </c>
      <c r="E8" s="73">
        <v>1239.48</v>
      </c>
      <c r="F8" s="14">
        <f t="shared" ref="F8:F12" si="0">SUM(C8:E8)</f>
        <v>7612.25</v>
      </c>
    </row>
    <row r="9" spans="2:7" ht="15" customHeight="1">
      <c r="B9" s="13" t="s">
        <v>1</v>
      </c>
      <c r="C9" s="73">
        <v>1100433017.7199998</v>
      </c>
      <c r="D9" s="73">
        <v>748521171.11000001</v>
      </c>
      <c r="E9" s="73">
        <v>186663489.63000005</v>
      </c>
      <c r="F9" s="14">
        <f t="shared" si="0"/>
        <v>2035617678.46</v>
      </c>
    </row>
    <row r="10" spans="2:7" ht="15" customHeight="1">
      <c r="B10" s="13" t="s">
        <v>2</v>
      </c>
      <c r="C10" s="73">
        <v>1609730.76</v>
      </c>
      <c r="D10" s="73">
        <v>0</v>
      </c>
      <c r="E10" s="73">
        <v>302500</v>
      </c>
      <c r="F10" s="14">
        <f t="shared" si="0"/>
        <v>1912230.76</v>
      </c>
    </row>
    <row r="11" spans="2:7" ht="15" customHeight="1">
      <c r="B11" s="13" t="s">
        <v>3</v>
      </c>
      <c r="C11" s="73">
        <v>404197.86</v>
      </c>
      <c r="D11" s="73">
        <v>29947.23</v>
      </c>
      <c r="E11" s="73">
        <v>1577757.2</v>
      </c>
      <c r="F11" s="14">
        <f t="shared" si="0"/>
        <v>2011902.29</v>
      </c>
    </row>
    <row r="12" spans="2:7" ht="15" customHeight="1" thickBot="1">
      <c r="B12" s="13" t="s">
        <v>4</v>
      </c>
      <c r="C12" s="73">
        <v>428291598.42999995</v>
      </c>
      <c r="D12" s="73">
        <v>329831184.01999998</v>
      </c>
      <c r="E12" s="73">
        <v>328031956.51999998</v>
      </c>
      <c r="F12" s="14">
        <f t="shared" si="0"/>
        <v>1086154738.9699998</v>
      </c>
    </row>
    <row r="13" spans="2:7" ht="16.5" thickBot="1">
      <c r="B13" s="15" t="s">
        <v>8</v>
      </c>
      <c r="C13" s="16">
        <f>SUM(C8:C12)</f>
        <v>1530738544.7699995</v>
      </c>
      <c r="D13" s="16">
        <f t="shared" ref="D13:F13" si="1">SUM(D8:D12)</f>
        <v>1078388675.1300001</v>
      </c>
      <c r="E13" s="16">
        <f t="shared" si="1"/>
        <v>516576942.83000004</v>
      </c>
      <c r="F13" s="16">
        <f t="shared" si="1"/>
        <v>3125704162.7299995</v>
      </c>
      <c r="G13" s="34"/>
    </row>
    <row r="14" spans="2:7">
      <c r="F14" s="34" t="s">
        <v>9</v>
      </c>
    </row>
    <row r="15" spans="2:7">
      <c r="B15" s="167"/>
      <c r="C15" s="167"/>
      <c r="D15" s="167"/>
      <c r="E15" s="167"/>
      <c r="F15" s="167"/>
    </row>
    <row r="16" spans="2:7">
      <c r="B16" s="166" t="s">
        <v>15</v>
      </c>
      <c r="C16" s="166"/>
      <c r="D16" s="166"/>
      <c r="E16" s="166"/>
      <c r="F16" s="166"/>
    </row>
    <row r="17" spans="2:10" ht="52.9" customHeight="1">
      <c r="B17" s="31" t="s">
        <v>63</v>
      </c>
      <c r="C17" s="12" t="s">
        <v>5</v>
      </c>
      <c r="D17" s="12" t="s">
        <v>6</v>
      </c>
      <c r="E17" s="12" t="s">
        <v>7</v>
      </c>
      <c r="F17" s="12" t="s">
        <v>10</v>
      </c>
    </row>
    <row r="18" spans="2:10" ht="15" customHeight="1">
      <c r="B18" s="13" t="s">
        <v>0</v>
      </c>
      <c r="C18" s="73">
        <v>0</v>
      </c>
      <c r="D18" s="73">
        <v>0</v>
      </c>
      <c r="E18" s="73">
        <v>0</v>
      </c>
      <c r="F18" s="14">
        <f t="shared" ref="F18:F22" si="2">SUM(C18:E18)</f>
        <v>0</v>
      </c>
      <c r="G18" s="34" t="s">
        <v>9</v>
      </c>
    </row>
    <row r="19" spans="2:10" ht="15" customHeight="1">
      <c r="B19" s="13" t="s">
        <v>1</v>
      </c>
      <c r="C19" s="73">
        <v>154749147.02000001</v>
      </c>
      <c r="D19" s="73">
        <v>45072165.039999999</v>
      </c>
      <c r="E19" s="73">
        <v>154653511.28</v>
      </c>
      <c r="F19" s="14">
        <f t="shared" si="2"/>
        <v>354474823.34000003</v>
      </c>
      <c r="G19" s="34" t="s">
        <v>9</v>
      </c>
    </row>
    <row r="20" spans="2:10" ht="15" customHeight="1">
      <c r="B20" s="13" t="s">
        <v>2</v>
      </c>
      <c r="C20" s="73">
        <v>170426.97</v>
      </c>
      <c r="D20" s="73">
        <v>400000</v>
      </c>
      <c r="E20" s="73">
        <v>359.6</v>
      </c>
      <c r="F20" s="14">
        <f t="shared" si="2"/>
        <v>570786.56999999995</v>
      </c>
      <c r="G20" s="34" t="s">
        <v>9</v>
      </c>
    </row>
    <row r="21" spans="2:10" ht="15" customHeight="1">
      <c r="B21" s="13" t="s">
        <v>3</v>
      </c>
      <c r="C21" s="73">
        <v>354075.68</v>
      </c>
      <c r="D21" s="73">
        <v>0</v>
      </c>
      <c r="E21" s="73">
        <v>679096</v>
      </c>
      <c r="F21" s="14">
        <f t="shared" si="2"/>
        <v>1033171.6799999999</v>
      </c>
      <c r="G21" s="34" t="s">
        <v>9</v>
      </c>
    </row>
    <row r="22" spans="2:10" ht="15" customHeight="1" thickBot="1">
      <c r="B22" s="13" t="s">
        <v>4</v>
      </c>
      <c r="C22" s="73">
        <v>13089696.669999998</v>
      </c>
      <c r="D22" s="73">
        <v>917258.18</v>
      </c>
      <c r="E22" s="73">
        <v>50724812.880000003</v>
      </c>
      <c r="F22" s="14">
        <f t="shared" si="2"/>
        <v>64731767.730000004</v>
      </c>
      <c r="G22" s="34" t="s">
        <v>9</v>
      </c>
    </row>
    <row r="23" spans="2:10" ht="16.5" thickBot="1">
      <c r="B23" s="15" t="s">
        <v>8</v>
      </c>
      <c r="C23" s="16">
        <f>SUM(C18:C22)</f>
        <v>168363346.34</v>
      </c>
      <c r="D23" s="16">
        <f t="shared" ref="D23:F23" si="3">SUM(D18:D22)</f>
        <v>46389423.219999999</v>
      </c>
      <c r="E23" s="16">
        <f t="shared" si="3"/>
        <v>206057779.75999999</v>
      </c>
      <c r="F23" s="16">
        <f t="shared" si="3"/>
        <v>420810549.32000005</v>
      </c>
      <c r="G23" s="34" t="s">
        <v>9</v>
      </c>
    </row>
    <row r="24" spans="2:10">
      <c r="F24" s="34" t="s">
        <v>9</v>
      </c>
      <c r="G24" s="34"/>
    </row>
    <row r="25" spans="2:10">
      <c r="B25" s="167" t="s">
        <v>9</v>
      </c>
      <c r="C25" s="167"/>
      <c r="D25" s="167"/>
      <c r="E25" s="167"/>
      <c r="F25" s="167"/>
    </row>
    <row r="26" spans="2:10">
      <c r="B26" s="166" t="s">
        <v>73</v>
      </c>
      <c r="C26" s="166"/>
      <c r="D26" s="166"/>
      <c r="E26" s="166"/>
      <c r="F26" s="166"/>
    </row>
    <row r="27" spans="2:10" ht="51.75" customHeight="1">
      <c r="B27" s="31" t="s">
        <v>63</v>
      </c>
      <c r="C27" s="12" t="s">
        <v>5</v>
      </c>
      <c r="D27" s="12" t="s">
        <v>6</v>
      </c>
      <c r="E27" s="12" t="s">
        <v>7</v>
      </c>
      <c r="F27" s="12" t="s">
        <v>10</v>
      </c>
    </row>
    <row r="28" spans="2:10" ht="15" customHeight="1">
      <c r="B28" s="13" t="s">
        <v>0</v>
      </c>
      <c r="C28" s="73">
        <v>0</v>
      </c>
      <c r="D28" s="73">
        <v>6372.77</v>
      </c>
      <c r="E28" s="73">
        <v>1239.48</v>
      </c>
      <c r="F28" s="14">
        <f t="shared" ref="F28:F31" si="4">SUM(C28:E28)</f>
        <v>7612.25</v>
      </c>
      <c r="G28" s="34"/>
      <c r="H28" s="34"/>
      <c r="I28" s="34"/>
      <c r="J28" s="34"/>
    </row>
    <row r="29" spans="2:10" ht="15" customHeight="1">
      <c r="B29" s="13" t="s">
        <v>1</v>
      </c>
      <c r="C29" s="73">
        <v>1255182164.7399998</v>
      </c>
      <c r="D29" s="73">
        <v>793593336.14999998</v>
      </c>
      <c r="E29" s="73">
        <v>341317000.91000009</v>
      </c>
      <c r="F29" s="14">
        <f t="shared" si="4"/>
        <v>2390092501.8000002</v>
      </c>
      <c r="G29" s="34"/>
      <c r="H29" s="34"/>
      <c r="I29" s="34"/>
      <c r="J29" s="34"/>
    </row>
    <row r="30" spans="2:10" ht="15" customHeight="1">
      <c r="B30" s="13" t="s">
        <v>2</v>
      </c>
      <c r="C30" s="73">
        <v>1780157.73</v>
      </c>
      <c r="D30" s="73">
        <v>400000</v>
      </c>
      <c r="E30" s="73">
        <v>302859.59999999998</v>
      </c>
      <c r="F30" s="14">
        <f t="shared" si="4"/>
        <v>2483017.33</v>
      </c>
      <c r="G30" s="34"/>
      <c r="H30" s="34"/>
      <c r="I30" s="34"/>
      <c r="J30" s="34"/>
    </row>
    <row r="31" spans="2:10" ht="15" customHeight="1">
      <c r="B31" s="13" t="s">
        <v>3</v>
      </c>
      <c r="C31" s="73">
        <v>758273.54</v>
      </c>
      <c r="D31" s="73">
        <v>29947.23</v>
      </c>
      <c r="E31" s="73">
        <v>2256853.1999999997</v>
      </c>
      <c r="F31" s="14">
        <f t="shared" si="4"/>
        <v>3045073.9699999997</v>
      </c>
      <c r="G31" s="34"/>
      <c r="H31" s="34"/>
      <c r="I31" s="34"/>
      <c r="J31" s="34"/>
    </row>
    <row r="32" spans="2:10" ht="15" customHeight="1" thickBot="1">
      <c r="B32" s="13" t="s">
        <v>4</v>
      </c>
      <c r="C32" s="73">
        <v>441381295.09999996</v>
      </c>
      <c r="D32" s="73">
        <v>330748442.19999999</v>
      </c>
      <c r="E32" s="73">
        <v>378756769.39999998</v>
      </c>
      <c r="F32" s="14">
        <f>SUM(C32:E32)</f>
        <v>1150886506.6999998</v>
      </c>
      <c r="G32" s="34"/>
      <c r="H32" s="34"/>
      <c r="I32" s="34"/>
      <c r="J32" s="34"/>
    </row>
    <row r="33" spans="2:10" ht="16.5" thickBot="1">
      <c r="B33" s="15" t="s">
        <v>8</v>
      </c>
      <c r="C33" s="16">
        <f>SUM(C28:C32)</f>
        <v>1699101891.1099997</v>
      </c>
      <c r="D33" s="16">
        <f>SUM(D13,D23)</f>
        <v>1124778098.3500001</v>
      </c>
      <c r="E33" s="16">
        <f t="shared" ref="E33" si="5">SUM(E28:E32)</f>
        <v>722634722.59000015</v>
      </c>
      <c r="F33" s="16">
        <f>SUM(C33:E33)</f>
        <v>3546514712.0500002</v>
      </c>
      <c r="G33" s="34"/>
      <c r="H33" s="34"/>
      <c r="I33" s="34"/>
      <c r="J33" s="34"/>
    </row>
    <row r="34" spans="2:10">
      <c r="B34" s="33"/>
      <c r="C34" s="42" t="s">
        <v>9</v>
      </c>
      <c r="D34" s="42" t="s">
        <v>9</v>
      </c>
      <c r="E34" s="42" t="s">
        <v>9</v>
      </c>
      <c r="F34" s="42" t="s">
        <v>9</v>
      </c>
      <c r="G34" s="34"/>
      <c r="J34" s="34"/>
    </row>
    <row r="35" spans="2:10">
      <c r="B35" s="167"/>
      <c r="C35" s="167"/>
      <c r="D35" s="167"/>
      <c r="E35" s="167"/>
      <c r="F35" s="167"/>
      <c r="G35" s="34" t="s">
        <v>9</v>
      </c>
    </row>
    <row r="36" spans="2:10">
      <c r="B36" s="166" t="s">
        <v>12</v>
      </c>
      <c r="C36" s="166"/>
      <c r="D36" s="166"/>
      <c r="E36" s="166"/>
      <c r="F36" s="166"/>
      <c r="G36" s="34"/>
    </row>
    <row r="37" spans="2:10" ht="31.5">
      <c r="B37" s="31" t="s">
        <v>63</v>
      </c>
      <c r="C37" s="12" t="s">
        <v>5</v>
      </c>
      <c r="D37" s="12" t="s">
        <v>6</v>
      </c>
      <c r="E37" s="12" t="s">
        <v>7</v>
      </c>
      <c r="F37" s="12" t="s">
        <v>10</v>
      </c>
    </row>
    <row r="38" spans="2:10" ht="15" customHeight="1">
      <c r="B38" s="13" t="s">
        <v>0</v>
      </c>
      <c r="C38" s="73">
        <v>0</v>
      </c>
      <c r="D38" s="73">
        <v>4911.01</v>
      </c>
      <c r="E38" s="73">
        <v>0</v>
      </c>
      <c r="F38" s="14">
        <f t="shared" ref="F38:F42" si="6">SUM(C38:E38)</f>
        <v>4911.01</v>
      </c>
    </row>
    <row r="39" spans="2:10" ht="15" customHeight="1">
      <c r="B39" s="13" t="s">
        <v>1</v>
      </c>
      <c r="C39" s="73">
        <v>952260167.47000015</v>
      </c>
      <c r="D39" s="73">
        <v>607366116.20000005</v>
      </c>
      <c r="E39" s="73">
        <v>142141738.24000001</v>
      </c>
      <c r="F39" s="14">
        <f t="shared" si="6"/>
        <v>1701768021.9100001</v>
      </c>
    </row>
    <row r="40" spans="2:10" ht="15" customHeight="1">
      <c r="B40" s="13" t="s">
        <v>2</v>
      </c>
      <c r="C40" s="73">
        <v>1540195.28</v>
      </c>
      <c r="D40" s="73">
        <v>0</v>
      </c>
      <c r="E40" s="73">
        <v>275399.75999999995</v>
      </c>
      <c r="F40" s="14">
        <f t="shared" si="6"/>
        <v>1815595.04</v>
      </c>
    </row>
    <row r="41" spans="2:10" ht="15" customHeight="1">
      <c r="B41" s="13" t="s">
        <v>3</v>
      </c>
      <c r="C41" s="73">
        <v>49000</v>
      </c>
      <c r="D41" s="73">
        <v>5268.51</v>
      </c>
      <c r="E41" s="73">
        <v>227297.03999999998</v>
      </c>
      <c r="F41" s="14">
        <f t="shared" si="6"/>
        <v>281565.55</v>
      </c>
    </row>
    <row r="42" spans="2:10" ht="15" customHeight="1" thickBot="1">
      <c r="B42" s="13" t="s">
        <v>4</v>
      </c>
      <c r="C42" s="73">
        <v>327083212.68000001</v>
      </c>
      <c r="D42" s="73">
        <v>222283688.98300001</v>
      </c>
      <c r="E42" s="73">
        <v>195390712.42999998</v>
      </c>
      <c r="F42" s="14">
        <f t="shared" si="6"/>
        <v>744757614.09299994</v>
      </c>
    </row>
    <row r="43" spans="2:10" ht="16.5" thickBot="1">
      <c r="B43" s="15" t="s">
        <v>8</v>
      </c>
      <c r="C43" s="16">
        <f>SUM(C38:C42)</f>
        <v>1280932575.4300001</v>
      </c>
      <c r="D43" s="16">
        <f>SUM(D38:D42)</f>
        <v>829659984.70300007</v>
      </c>
      <c r="E43" s="16">
        <f>SUM(E38:E42)</f>
        <v>338035147.46999997</v>
      </c>
      <c r="F43" s="16">
        <f>SUM(F38:F42)</f>
        <v>2448627707.6029997</v>
      </c>
    </row>
    <row r="44" spans="2:10">
      <c r="F44" s="34" t="s">
        <v>9</v>
      </c>
    </row>
    <row r="45" spans="2:10">
      <c r="B45" s="167"/>
      <c r="C45" s="167"/>
      <c r="D45" s="167"/>
      <c r="E45" s="167"/>
      <c r="F45" s="167"/>
    </row>
    <row r="46" spans="2:10">
      <c r="B46" s="55" t="s">
        <v>18</v>
      </c>
      <c r="C46" s="55"/>
      <c r="D46" s="55"/>
      <c r="E46" s="55"/>
      <c r="F46" s="55"/>
    </row>
    <row r="47" spans="2:10" ht="31.5">
      <c r="B47" s="31" t="s">
        <v>63</v>
      </c>
      <c r="C47" s="12" t="s">
        <v>5</v>
      </c>
      <c r="D47" s="12" t="s">
        <v>6</v>
      </c>
      <c r="E47" s="12" t="s">
        <v>7</v>
      </c>
      <c r="F47" s="12" t="s">
        <v>10</v>
      </c>
    </row>
    <row r="48" spans="2:10" ht="15" customHeight="1">
      <c r="B48" s="13" t="s">
        <v>0</v>
      </c>
      <c r="C48" s="73">
        <v>0</v>
      </c>
      <c r="D48" s="73">
        <v>0</v>
      </c>
      <c r="E48" s="73">
        <v>0</v>
      </c>
      <c r="F48" s="14">
        <f t="shared" ref="F48:F52" si="7">SUM(C48:E48)</f>
        <v>0</v>
      </c>
    </row>
    <row r="49" spans="2:10" ht="15" customHeight="1">
      <c r="B49" s="13" t="s">
        <v>1</v>
      </c>
      <c r="C49" s="73">
        <v>130585810.14000002</v>
      </c>
      <c r="D49" s="73">
        <v>39276916.640000001</v>
      </c>
      <c r="E49" s="73">
        <v>136697531.84</v>
      </c>
      <c r="F49" s="14">
        <f t="shared" si="7"/>
        <v>306560258.62</v>
      </c>
    </row>
    <row r="50" spans="2:10" ht="15" customHeight="1">
      <c r="B50" s="13" t="s">
        <v>2</v>
      </c>
      <c r="C50" s="73">
        <v>170426.97</v>
      </c>
      <c r="D50" s="73">
        <v>200000</v>
      </c>
      <c r="E50" s="73">
        <v>0</v>
      </c>
      <c r="F50" s="14">
        <f t="shared" si="7"/>
        <v>370426.97</v>
      </c>
    </row>
    <row r="51" spans="2:10" ht="15" customHeight="1">
      <c r="B51" s="13" t="s">
        <v>3</v>
      </c>
      <c r="C51" s="73">
        <v>53617.02</v>
      </c>
      <c r="D51" s="73">
        <v>0</v>
      </c>
      <c r="E51" s="73">
        <v>677045</v>
      </c>
      <c r="F51" s="14">
        <f t="shared" si="7"/>
        <v>730662.02</v>
      </c>
    </row>
    <row r="52" spans="2:10" ht="15" customHeight="1" thickBot="1">
      <c r="B52" s="13" t="s">
        <v>4</v>
      </c>
      <c r="C52" s="73">
        <v>12655161.509999998</v>
      </c>
      <c r="D52" s="73">
        <v>447788.99</v>
      </c>
      <c r="E52" s="73">
        <v>490506.48</v>
      </c>
      <c r="F52" s="14">
        <f t="shared" si="7"/>
        <v>13593456.979999999</v>
      </c>
    </row>
    <row r="53" spans="2:10" ht="16.5" thickBot="1">
      <c r="B53" s="15" t="s">
        <v>8</v>
      </c>
      <c r="C53" s="16">
        <f>SUM(C48:C52)</f>
        <v>143465015.64000002</v>
      </c>
      <c r="D53" s="16">
        <f>SUM(D48:D52)</f>
        <v>39924705.630000003</v>
      </c>
      <c r="E53" s="16">
        <f>SUM(E48:E52)</f>
        <v>137865083.31999999</v>
      </c>
      <c r="F53" s="16">
        <f>SUM(F48:F52)</f>
        <v>321254804.59000003</v>
      </c>
    </row>
    <row r="54" spans="2:10">
      <c r="F54" s="34" t="s">
        <v>9</v>
      </c>
    </row>
    <row r="55" spans="2:10">
      <c r="B55" s="167"/>
      <c r="C55" s="167"/>
      <c r="D55" s="167"/>
      <c r="E55" s="167"/>
      <c r="F55" s="167"/>
    </row>
    <row r="56" spans="2:10">
      <c r="B56" s="166" t="s">
        <v>74</v>
      </c>
      <c r="C56" s="166"/>
      <c r="D56" s="166"/>
      <c r="E56" s="166"/>
      <c r="F56" s="166"/>
    </row>
    <row r="57" spans="2:10" ht="31.5">
      <c r="B57" s="31" t="s">
        <v>63</v>
      </c>
      <c r="C57" s="12" t="s">
        <v>5</v>
      </c>
      <c r="D57" s="12" t="s">
        <v>6</v>
      </c>
      <c r="E57" s="12" t="s">
        <v>7</v>
      </c>
      <c r="F57" s="12" t="s">
        <v>10</v>
      </c>
    </row>
    <row r="58" spans="2:10" ht="15" customHeight="1">
      <c r="B58" s="13" t="s">
        <v>0</v>
      </c>
      <c r="C58" s="73">
        <f>SUM(C38,C48)</f>
        <v>0</v>
      </c>
      <c r="D58" s="73">
        <f t="shared" ref="D58:E58" si="8">SUM(D38,D48)</f>
        <v>4911.01</v>
      </c>
      <c r="E58" s="73">
        <f t="shared" si="8"/>
        <v>0</v>
      </c>
      <c r="F58" s="14">
        <f t="shared" ref="F58" si="9">SUM(C58:E58)</f>
        <v>4911.01</v>
      </c>
      <c r="G58" s="34"/>
      <c r="H58" s="34"/>
      <c r="I58" s="34"/>
      <c r="J58" s="34"/>
    </row>
    <row r="59" spans="2:10" ht="15" customHeight="1">
      <c r="B59" s="13" t="s">
        <v>1</v>
      </c>
      <c r="C59" s="73">
        <f t="shared" ref="C59:E62" si="10">SUM(C39,C49)</f>
        <v>1082845977.6100001</v>
      </c>
      <c r="D59" s="73">
        <f t="shared" si="10"/>
        <v>646643032.84000003</v>
      </c>
      <c r="E59" s="73">
        <f t="shared" si="10"/>
        <v>278839270.08000004</v>
      </c>
      <c r="F59" s="14">
        <f t="shared" ref="F59:F62" si="11">SUM(C59:E59)</f>
        <v>2008328280.5300002</v>
      </c>
      <c r="G59" s="34"/>
      <c r="H59" s="34"/>
      <c r="I59" s="34"/>
      <c r="J59" s="34"/>
    </row>
    <row r="60" spans="2:10" ht="15" customHeight="1">
      <c r="B60" s="13" t="s">
        <v>2</v>
      </c>
      <c r="C60" s="73">
        <f t="shared" si="10"/>
        <v>1710622.25</v>
      </c>
      <c r="D60" s="73">
        <f t="shared" si="10"/>
        <v>200000</v>
      </c>
      <c r="E60" s="73">
        <f t="shared" si="10"/>
        <v>275399.75999999995</v>
      </c>
      <c r="F60" s="14">
        <f t="shared" si="11"/>
        <v>2186022.0099999998</v>
      </c>
      <c r="G60" s="34"/>
      <c r="H60" s="34"/>
      <c r="I60" s="34"/>
      <c r="J60" s="34"/>
    </row>
    <row r="61" spans="2:10" ht="15" customHeight="1">
      <c r="B61" s="13" t="s">
        <v>3</v>
      </c>
      <c r="C61" s="73">
        <f t="shared" si="10"/>
        <v>102617.01999999999</v>
      </c>
      <c r="D61" s="73">
        <f t="shared" si="10"/>
        <v>5268.51</v>
      </c>
      <c r="E61" s="73">
        <f t="shared" si="10"/>
        <v>904342.04</v>
      </c>
      <c r="F61" s="14">
        <f t="shared" si="11"/>
        <v>1012227.5700000001</v>
      </c>
      <c r="G61" s="34"/>
      <c r="H61" s="34"/>
      <c r="I61" s="34"/>
      <c r="J61" s="34"/>
    </row>
    <row r="62" spans="2:10" ht="15" customHeight="1" thickBot="1">
      <c r="B62" s="13" t="s">
        <v>4</v>
      </c>
      <c r="C62" s="73">
        <f t="shared" si="10"/>
        <v>339738374.19</v>
      </c>
      <c r="D62" s="73">
        <f t="shared" si="10"/>
        <v>222731477.97300002</v>
      </c>
      <c r="E62" s="73">
        <f t="shared" si="10"/>
        <v>195881218.90999997</v>
      </c>
      <c r="F62" s="14">
        <f t="shared" si="11"/>
        <v>758351071.07299995</v>
      </c>
      <c r="G62" s="34"/>
      <c r="H62" s="34"/>
      <c r="I62" s="34"/>
      <c r="J62" s="34"/>
    </row>
    <row r="63" spans="2:10" ht="16.5" thickBot="1">
      <c r="B63" s="15" t="s">
        <v>8</v>
      </c>
      <c r="C63" s="16">
        <f>SUM(C58:C62)</f>
        <v>1424397591.0700002</v>
      </c>
      <c r="D63" s="16">
        <f>SUM(D58:D62)</f>
        <v>869584690.33300006</v>
      </c>
      <c r="E63" s="16">
        <f>SUM(E58:E62)</f>
        <v>475900230.79000002</v>
      </c>
      <c r="F63" s="16">
        <f>SUM(F58:F62)</f>
        <v>2769882512.1929998</v>
      </c>
      <c r="G63" s="34"/>
      <c r="H63" s="34"/>
      <c r="I63" s="34"/>
      <c r="J63" s="34"/>
    </row>
    <row r="64" spans="2:10" s="30" customFormat="1">
      <c r="C64" s="37" t="s">
        <v>9</v>
      </c>
      <c r="D64" s="37" t="s">
        <v>9</v>
      </c>
      <c r="E64" s="37" t="s">
        <v>9</v>
      </c>
      <c r="F64" s="37" t="s">
        <v>9</v>
      </c>
      <c r="J64" s="37"/>
    </row>
    <row r="65" spans="2:7" s="30" customFormat="1"/>
    <row r="66" spans="2:7">
      <c r="B66" s="168" t="s">
        <v>40</v>
      </c>
      <c r="C66" s="168"/>
      <c r="D66" s="168"/>
      <c r="E66" s="168"/>
      <c r="F66" s="168"/>
    </row>
    <row r="67" spans="2:7" ht="31.5">
      <c r="B67" s="31" t="s">
        <v>63</v>
      </c>
      <c r="C67" s="12" t="s">
        <v>5</v>
      </c>
      <c r="D67" s="12" t="s">
        <v>6</v>
      </c>
      <c r="E67" s="12" t="s">
        <v>7</v>
      </c>
      <c r="F67" s="12" t="s">
        <v>10</v>
      </c>
    </row>
    <row r="68" spans="2:7" ht="15" customHeight="1">
      <c r="B68" s="13" t="s">
        <v>0</v>
      </c>
      <c r="C68" s="73">
        <v>0</v>
      </c>
      <c r="D68" s="73">
        <v>2500</v>
      </c>
      <c r="E68" s="73">
        <v>0</v>
      </c>
      <c r="F68" s="14">
        <f t="shared" ref="F68:F72" si="12">SUM(C68:E68)</f>
        <v>2500</v>
      </c>
    </row>
    <row r="69" spans="2:7" ht="15" customHeight="1">
      <c r="B69" s="13" t="s">
        <v>1</v>
      </c>
      <c r="C69" s="73">
        <v>178621971.77000001</v>
      </c>
      <c r="D69" s="73">
        <v>55538886.790000007</v>
      </c>
      <c r="E69" s="73">
        <v>63418247.849999994</v>
      </c>
      <c r="F69" s="14">
        <f>SUM(C69:E69)</f>
        <v>297579106.40999997</v>
      </c>
    </row>
    <row r="70" spans="2:7" ht="15" customHeight="1">
      <c r="B70" s="13" t="s">
        <v>2</v>
      </c>
      <c r="C70" s="73">
        <v>831738.45000000007</v>
      </c>
      <c r="D70" s="73">
        <v>0</v>
      </c>
      <c r="E70" s="73">
        <v>40439.21</v>
      </c>
      <c r="F70" s="14">
        <f t="shared" si="12"/>
        <v>872177.66</v>
      </c>
    </row>
    <row r="71" spans="2:7" ht="15" customHeight="1">
      <c r="B71" s="13" t="s">
        <v>3</v>
      </c>
      <c r="C71" s="73">
        <v>49548.800000000003</v>
      </c>
      <c r="D71" s="73">
        <v>24641.65</v>
      </c>
      <c r="E71" s="73">
        <v>429142.29</v>
      </c>
      <c r="F71" s="14">
        <f t="shared" si="12"/>
        <v>503332.74</v>
      </c>
    </row>
    <row r="72" spans="2:7" ht="15" customHeight="1" thickBot="1">
      <c r="B72" s="13" t="s">
        <v>4</v>
      </c>
      <c r="C72" s="73">
        <v>98947387.340000004</v>
      </c>
      <c r="D72" s="73">
        <v>97135319.539999992</v>
      </c>
      <c r="E72" s="73">
        <v>107047131.08000001</v>
      </c>
      <c r="F72" s="14">
        <f t="shared" si="12"/>
        <v>303129837.96000004</v>
      </c>
    </row>
    <row r="73" spans="2:7" ht="16.5" thickBot="1">
      <c r="B73" s="15" t="s">
        <v>8</v>
      </c>
      <c r="C73" s="16">
        <f>SUM(C68:C72)</f>
        <v>278450646.36000001</v>
      </c>
      <c r="D73" s="16">
        <f t="shared" ref="D73:E73" si="13">SUM(D68:D72)</f>
        <v>152701347.97999999</v>
      </c>
      <c r="E73" s="16">
        <f t="shared" si="13"/>
        <v>170934960.43000001</v>
      </c>
      <c r="F73" s="59">
        <f>SUM(F68:F72)</f>
        <v>602086954.76999998</v>
      </c>
    </row>
    <row r="74" spans="2:7">
      <c r="C74" s="34" t="s">
        <v>9</v>
      </c>
      <c r="D74" s="34" t="s">
        <v>9</v>
      </c>
      <c r="E74" s="34" t="s">
        <v>9</v>
      </c>
      <c r="F74" s="34" t="s">
        <v>9</v>
      </c>
    </row>
    <row r="75" spans="2:7">
      <c r="B75" s="167"/>
      <c r="C75" s="167"/>
      <c r="D75" s="167"/>
      <c r="E75" s="167"/>
      <c r="F75" s="167"/>
    </row>
    <row r="76" spans="2:7">
      <c r="B76" s="17" t="s">
        <v>17</v>
      </c>
      <c r="C76" s="17"/>
      <c r="D76" s="17"/>
      <c r="E76" s="17"/>
      <c r="F76" s="17"/>
    </row>
    <row r="77" spans="2:7" ht="31.5">
      <c r="B77" s="31" t="s">
        <v>63</v>
      </c>
      <c r="C77" s="12" t="s">
        <v>5</v>
      </c>
      <c r="D77" s="12" t="s">
        <v>6</v>
      </c>
      <c r="E77" s="12" t="s">
        <v>7</v>
      </c>
      <c r="F77" s="12" t="s">
        <v>10</v>
      </c>
    </row>
    <row r="78" spans="2:7" ht="15" customHeight="1">
      <c r="B78" s="13" t="s">
        <v>0</v>
      </c>
      <c r="C78" s="73">
        <v>0</v>
      </c>
      <c r="D78" s="73">
        <v>0</v>
      </c>
      <c r="E78" s="73">
        <v>0</v>
      </c>
      <c r="F78" s="14">
        <f t="shared" ref="F78:F82" si="14">SUM(C78:E78)</f>
        <v>0</v>
      </c>
      <c r="G78" s="34"/>
    </row>
    <row r="79" spans="2:7" ht="15" customHeight="1">
      <c r="B79" s="13" t="s">
        <v>1</v>
      </c>
      <c r="C79" s="73">
        <v>36796711.560000002</v>
      </c>
      <c r="D79" s="73">
        <v>5105471.7</v>
      </c>
      <c r="E79" s="73">
        <v>9647626.6300000008</v>
      </c>
      <c r="F79" s="14">
        <f>SUM(C79:E79)</f>
        <v>51549809.890000008</v>
      </c>
      <c r="G79" s="34" t="s">
        <v>9</v>
      </c>
    </row>
    <row r="80" spans="2:7" ht="15" customHeight="1">
      <c r="B80" s="13" t="s">
        <v>2</v>
      </c>
      <c r="C80" s="73">
        <v>49045.21</v>
      </c>
      <c r="D80" s="73">
        <v>215000</v>
      </c>
      <c r="E80" s="73">
        <v>0</v>
      </c>
      <c r="F80" s="14">
        <f t="shared" si="14"/>
        <v>264045.21000000002</v>
      </c>
      <c r="G80" s="34"/>
    </row>
    <row r="81" spans="2:10" ht="15" customHeight="1">
      <c r="B81" s="13" t="s">
        <v>3</v>
      </c>
      <c r="C81" s="73">
        <v>183778.87</v>
      </c>
      <c r="D81" s="73">
        <v>0</v>
      </c>
      <c r="E81" s="73">
        <v>91500.52</v>
      </c>
      <c r="F81" s="14">
        <f t="shared" si="14"/>
        <v>275279.39</v>
      </c>
      <c r="G81" s="34"/>
    </row>
    <row r="82" spans="2:10" ht="15" customHeight="1" thickBot="1">
      <c r="B82" s="13" t="s">
        <v>4</v>
      </c>
      <c r="C82" s="73">
        <v>154342.74</v>
      </c>
      <c r="D82" s="73">
        <v>3196053.4299999997</v>
      </c>
      <c r="E82" s="73">
        <v>5677521.9400000004</v>
      </c>
      <c r="F82" s="14">
        <f t="shared" si="14"/>
        <v>9027918.1099999994</v>
      </c>
      <c r="G82" s="34"/>
    </row>
    <row r="83" spans="2:10" ht="16.5" thickBot="1">
      <c r="B83" s="15" t="s">
        <v>8</v>
      </c>
      <c r="C83" s="16">
        <f>SUM(C78:C82)</f>
        <v>37183878.380000003</v>
      </c>
      <c r="D83" s="16">
        <f>SUM(D78:D82)</f>
        <v>8516525.129999999</v>
      </c>
      <c r="E83" s="16">
        <f>SUM(E78:E82)</f>
        <v>15416649.09</v>
      </c>
      <c r="F83" s="59">
        <f>SUM(F78:F82)</f>
        <v>61117052.600000009</v>
      </c>
    </row>
    <row r="84" spans="2:10">
      <c r="C84" s="34" t="s">
        <v>9</v>
      </c>
      <c r="D84" s="34" t="s">
        <v>9</v>
      </c>
      <c r="E84" s="34" t="s">
        <v>9</v>
      </c>
      <c r="F84" s="34" t="s">
        <v>9</v>
      </c>
    </row>
    <row r="85" spans="2:10">
      <c r="B85" s="167"/>
      <c r="C85" s="167"/>
      <c r="D85" s="167"/>
      <c r="E85" s="167"/>
      <c r="F85" s="167"/>
    </row>
    <row r="86" spans="2:10">
      <c r="B86" s="166" t="s">
        <v>75</v>
      </c>
      <c r="C86" s="166"/>
      <c r="D86" s="166"/>
      <c r="E86" s="166"/>
      <c r="F86" s="166"/>
    </row>
    <row r="87" spans="2:10" ht="31.5">
      <c r="B87" s="31" t="s">
        <v>63</v>
      </c>
      <c r="C87" s="12" t="s">
        <v>5</v>
      </c>
      <c r="D87" s="12" t="s">
        <v>6</v>
      </c>
      <c r="E87" s="12" t="s">
        <v>7</v>
      </c>
      <c r="F87" s="12" t="s">
        <v>10</v>
      </c>
    </row>
    <row r="88" spans="2:10" ht="15" customHeight="1">
      <c r="B88" s="13" t="s">
        <v>0</v>
      </c>
      <c r="C88" s="73">
        <v>0</v>
      </c>
      <c r="D88" s="73">
        <v>2500</v>
      </c>
      <c r="E88" s="73">
        <v>0</v>
      </c>
      <c r="F88" s="14">
        <f>SUM(C88:E88)</f>
        <v>2500</v>
      </c>
      <c r="G88" s="34"/>
      <c r="H88" s="34"/>
      <c r="I88" s="34"/>
      <c r="J88" s="34"/>
    </row>
    <row r="89" spans="2:10" ht="15" customHeight="1">
      <c r="B89" s="13" t="s">
        <v>1</v>
      </c>
      <c r="C89" s="73">
        <v>215418683.32999998</v>
      </c>
      <c r="D89" s="73">
        <v>60644358.490000002</v>
      </c>
      <c r="E89" s="73">
        <f>SUM(E69,E79)</f>
        <v>73065874.479999989</v>
      </c>
      <c r="F89" s="14">
        <f>SUM(F69,F79)</f>
        <v>349128916.29999995</v>
      </c>
      <c r="G89" s="34"/>
      <c r="H89" s="34"/>
      <c r="I89" s="34"/>
      <c r="J89" s="34"/>
    </row>
    <row r="90" spans="2:10" ht="15" customHeight="1">
      <c r="B90" s="13" t="s">
        <v>2</v>
      </c>
      <c r="C90" s="73">
        <v>880783.66</v>
      </c>
      <c r="D90" s="73">
        <v>215000</v>
      </c>
      <c r="E90" s="73">
        <v>40439.21</v>
      </c>
      <c r="F90" s="14">
        <f>SUM(C90:E90)</f>
        <v>1136222.8700000001</v>
      </c>
      <c r="G90" s="34"/>
      <c r="H90" s="34"/>
      <c r="I90" s="34"/>
      <c r="J90" s="34"/>
    </row>
    <row r="91" spans="2:10" ht="15" customHeight="1">
      <c r="B91" s="13" t="s">
        <v>3</v>
      </c>
      <c r="C91" s="73">
        <v>233327.67</v>
      </c>
      <c r="D91" s="73">
        <v>24641.65</v>
      </c>
      <c r="E91" s="73">
        <v>520642.81</v>
      </c>
      <c r="F91" s="14">
        <f>SUM(C91:E91)</f>
        <v>778612.13</v>
      </c>
      <c r="G91" s="34"/>
      <c r="H91" s="34"/>
      <c r="I91" s="34"/>
      <c r="J91" s="34"/>
    </row>
    <row r="92" spans="2:10" ht="15" customHeight="1" thickBot="1">
      <c r="B92" s="13" t="s">
        <v>4</v>
      </c>
      <c r="C92" s="73">
        <v>99101730.080000013</v>
      </c>
      <c r="D92" s="73">
        <v>100331372.96999998</v>
      </c>
      <c r="E92" s="73">
        <f>SUM(E72,E82)</f>
        <v>112724653.02000001</v>
      </c>
      <c r="F92" s="14">
        <f>SUM(C92:E92)</f>
        <v>312157756.07000005</v>
      </c>
      <c r="G92" s="34"/>
      <c r="H92" s="34"/>
      <c r="I92" s="34"/>
      <c r="J92" s="34"/>
    </row>
    <row r="93" spans="2:10" ht="16.5" thickBot="1">
      <c r="B93" s="15" t="s">
        <v>8</v>
      </c>
      <c r="C93" s="16">
        <f>SUM(C88:C92)</f>
        <v>315634524.74000001</v>
      </c>
      <c r="D93" s="16">
        <f>SUM(D88:D92)</f>
        <v>161217873.10999998</v>
      </c>
      <c r="E93" s="16">
        <f>SUM(E88:E92)</f>
        <v>186351609.51999998</v>
      </c>
      <c r="F93" s="59">
        <f>SUM(F88:F92)</f>
        <v>663204007.37</v>
      </c>
      <c r="G93" s="34"/>
      <c r="H93" s="34"/>
      <c r="I93" s="34"/>
      <c r="J93" s="34"/>
    </row>
    <row r="94" spans="2:10">
      <c r="B94" s="42" t="s">
        <v>9</v>
      </c>
      <c r="C94" s="42" t="s">
        <v>9</v>
      </c>
      <c r="D94" s="42" t="s">
        <v>9</v>
      </c>
      <c r="E94" s="42" t="s">
        <v>9</v>
      </c>
      <c r="F94" s="42" t="s">
        <v>9</v>
      </c>
      <c r="J94" s="34"/>
    </row>
    <row r="95" spans="2:10">
      <c r="B95" s="167"/>
      <c r="C95" s="167"/>
      <c r="D95" s="167"/>
      <c r="E95" s="167"/>
      <c r="F95" s="167"/>
    </row>
    <row r="96" spans="2:10">
      <c r="B96" s="166" t="s">
        <v>41</v>
      </c>
      <c r="C96" s="166"/>
      <c r="D96" s="166"/>
      <c r="E96" s="166"/>
      <c r="F96" s="166"/>
    </row>
    <row r="97" spans="2:6" ht="31.5">
      <c r="B97" s="31" t="s">
        <v>63</v>
      </c>
      <c r="C97" s="12" t="s">
        <v>5</v>
      </c>
      <c r="D97" s="12" t="s">
        <v>6</v>
      </c>
      <c r="E97" s="12" t="s">
        <v>7</v>
      </c>
      <c r="F97" s="12" t="s">
        <v>10</v>
      </c>
    </row>
    <row r="98" spans="2:6" ht="15" customHeight="1">
      <c r="B98" s="13" t="s">
        <v>0</v>
      </c>
      <c r="C98" s="73">
        <v>0</v>
      </c>
      <c r="D98" s="73">
        <v>7411.01</v>
      </c>
      <c r="E98" s="73">
        <v>0</v>
      </c>
      <c r="F98" s="14">
        <f t="shared" ref="F98:F102" si="15">SUM(C98:E98)</f>
        <v>7411.01</v>
      </c>
    </row>
    <row r="99" spans="2:6" ht="15" customHeight="1">
      <c r="B99" s="13" t="s">
        <v>1</v>
      </c>
      <c r="C99" s="73">
        <v>1130882139.2400002</v>
      </c>
      <c r="D99" s="73">
        <v>662905002.99000001</v>
      </c>
      <c r="E99" s="73">
        <v>205559986.09</v>
      </c>
      <c r="F99" s="14">
        <f t="shared" si="15"/>
        <v>1999347128.3200002</v>
      </c>
    </row>
    <row r="100" spans="2:6" ht="15" customHeight="1">
      <c r="B100" s="13" t="s">
        <v>2</v>
      </c>
      <c r="C100" s="73">
        <v>2371933.73</v>
      </c>
      <c r="D100" s="73">
        <v>0</v>
      </c>
      <c r="E100" s="73">
        <v>315838.96999999997</v>
      </c>
      <c r="F100" s="14">
        <f t="shared" si="15"/>
        <v>2687772.7</v>
      </c>
    </row>
    <row r="101" spans="2:6" ht="15" customHeight="1">
      <c r="B101" s="13" t="s">
        <v>3</v>
      </c>
      <c r="C101" s="73">
        <v>98548.800000000003</v>
      </c>
      <c r="D101" s="73">
        <v>29910.160000000003</v>
      </c>
      <c r="E101" s="73">
        <v>656439.33000000007</v>
      </c>
      <c r="F101" s="14">
        <f t="shared" si="15"/>
        <v>784898.29</v>
      </c>
    </row>
    <row r="102" spans="2:6" ht="15" customHeight="1" thickBot="1">
      <c r="B102" s="13" t="s">
        <v>4</v>
      </c>
      <c r="C102" s="73">
        <v>426030600.02000004</v>
      </c>
      <c r="D102" s="73">
        <v>319419008.523</v>
      </c>
      <c r="E102" s="73">
        <v>302437843.50999999</v>
      </c>
      <c r="F102" s="14">
        <f t="shared" si="15"/>
        <v>1047887452.053</v>
      </c>
    </row>
    <row r="103" spans="2:6" ht="16.5" thickBot="1">
      <c r="B103" s="15" t="s">
        <v>8</v>
      </c>
      <c r="C103" s="16">
        <f>SUM(C98:C102)</f>
        <v>1559383221.7900002</v>
      </c>
      <c r="D103" s="16">
        <f t="shared" ref="D103:E103" si="16">SUM(D98:D102)</f>
        <v>982361332.68299997</v>
      </c>
      <c r="E103" s="16">
        <f t="shared" si="16"/>
        <v>508970107.89999998</v>
      </c>
      <c r="F103" s="59">
        <f>SUM(F98:F102)</f>
        <v>3050714662.3730001</v>
      </c>
    </row>
    <row r="104" spans="2:6">
      <c r="F104" s="34" t="s">
        <v>9</v>
      </c>
    </row>
    <row r="105" spans="2:6">
      <c r="B105" s="167"/>
      <c r="C105" s="167"/>
      <c r="D105" s="167"/>
      <c r="E105" s="167"/>
      <c r="F105" s="167"/>
    </row>
    <row r="106" spans="2:6">
      <c r="B106" s="17" t="s">
        <v>19</v>
      </c>
      <c r="C106" s="17"/>
      <c r="D106" s="17"/>
      <c r="E106" s="17"/>
      <c r="F106" s="17"/>
    </row>
    <row r="107" spans="2:6" ht="31.5">
      <c r="B107" s="31" t="s">
        <v>63</v>
      </c>
      <c r="C107" s="12" t="s">
        <v>5</v>
      </c>
      <c r="D107" s="12" t="s">
        <v>6</v>
      </c>
      <c r="E107" s="12" t="s">
        <v>7</v>
      </c>
      <c r="F107" s="12" t="s">
        <v>10</v>
      </c>
    </row>
    <row r="108" spans="2:6" ht="15" customHeight="1">
      <c r="B108" s="13" t="s">
        <v>0</v>
      </c>
      <c r="C108" s="73">
        <v>0</v>
      </c>
      <c r="D108" s="73">
        <v>0</v>
      </c>
      <c r="E108" s="73">
        <v>0</v>
      </c>
      <c r="F108" s="14">
        <f t="shared" ref="F108:F112" si="17">SUM(C108:E108)</f>
        <v>0</v>
      </c>
    </row>
    <row r="109" spans="2:6" ht="15" customHeight="1">
      <c r="B109" s="13" t="s">
        <v>1</v>
      </c>
      <c r="C109" s="73">
        <v>167382521.69999999</v>
      </c>
      <c r="D109" s="73">
        <v>44382388.339999996</v>
      </c>
      <c r="E109" s="73">
        <v>146445993.47</v>
      </c>
      <c r="F109" s="14">
        <f t="shared" si="17"/>
        <v>358210903.50999999</v>
      </c>
    </row>
    <row r="110" spans="2:6" ht="15" customHeight="1">
      <c r="B110" s="13" t="s">
        <v>2</v>
      </c>
      <c r="C110" s="73">
        <v>219472.18</v>
      </c>
      <c r="D110" s="73">
        <v>415000</v>
      </c>
      <c r="E110" s="73">
        <v>0</v>
      </c>
      <c r="F110" s="14">
        <f t="shared" si="17"/>
        <v>634472.17999999993</v>
      </c>
    </row>
    <row r="111" spans="2:6" ht="15" customHeight="1">
      <c r="B111" s="13" t="s">
        <v>3</v>
      </c>
      <c r="C111" s="73">
        <v>237395.88999999998</v>
      </c>
      <c r="D111" s="73">
        <v>0</v>
      </c>
      <c r="E111" s="73">
        <v>768545.52</v>
      </c>
      <c r="F111" s="14">
        <f t="shared" si="17"/>
        <v>1005941.41</v>
      </c>
    </row>
    <row r="112" spans="2:6" ht="15" customHeight="1" thickBot="1">
      <c r="B112" s="13" t="s">
        <v>4</v>
      </c>
      <c r="C112" s="73">
        <v>12809504.249999996</v>
      </c>
      <c r="D112" s="73">
        <v>3643842.42</v>
      </c>
      <c r="E112" s="73">
        <v>6168028.4199999999</v>
      </c>
      <c r="F112" s="14">
        <f t="shared" si="17"/>
        <v>22621375.089999996</v>
      </c>
    </row>
    <row r="113" spans="2:6" ht="16.5" thickBot="1">
      <c r="B113" s="15" t="s">
        <v>8</v>
      </c>
      <c r="C113" s="16">
        <f>SUM(C108:C112)</f>
        <v>180648894.01999998</v>
      </c>
      <c r="D113" s="16">
        <f t="shared" ref="D113:E113" si="18">SUM(D108:D112)</f>
        <v>48441230.759999998</v>
      </c>
      <c r="E113" s="16">
        <f t="shared" si="18"/>
        <v>153382567.41</v>
      </c>
      <c r="F113" s="59">
        <f>SUM(F108:F112)</f>
        <v>382472692.19</v>
      </c>
    </row>
    <row r="114" spans="2:6">
      <c r="F114" s="34" t="s">
        <v>9</v>
      </c>
    </row>
    <row r="115" spans="2:6">
      <c r="B115" s="167"/>
      <c r="C115" s="167"/>
      <c r="D115" s="167"/>
      <c r="E115" s="167"/>
      <c r="F115" s="167"/>
    </row>
    <row r="116" spans="2:6">
      <c r="B116" s="166" t="s">
        <v>76</v>
      </c>
      <c r="C116" s="166"/>
      <c r="D116" s="166"/>
      <c r="E116" s="166"/>
      <c r="F116" s="166"/>
    </row>
    <row r="117" spans="2:6" ht="31.5">
      <c r="B117" s="31" t="s">
        <v>63</v>
      </c>
      <c r="C117" s="12" t="s">
        <v>5</v>
      </c>
      <c r="D117" s="12" t="s">
        <v>6</v>
      </c>
      <c r="E117" s="12" t="s">
        <v>7</v>
      </c>
      <c r="F117" s="12" t="s">
        <v>10</v>
      </c>
    </row>
    <row r="118" spans="2:6" ht="15" customHeight="1">
      <c r="B118" s="13" t="s">
        <v>0</v>
      </c>
      <c r="C118" s="73">
        <f>SUM(C98,C108)</f>
        <v>0</v>
      </c>
      <c r="D118" s="73">
        <f t="shared" ref="D118:E118" si="19">SUM(D98,D108)</f>
        <v>7411.01</v>
      </c>
      <c r="E118" s="73">
        <f t="shared" si="19"/>
        <v>0</v>
      </c>
      <c r="F118" s="14">
        <f t="shared" ref="F118:F122" si="20">SUM(C118:E118)</f>
        <v>7411.01</v>
      </c>
    </row>
    <row r="119" spans="2:6" ht="15" customHeight="1">
      <c r="B119" s="13" t="s">
        <v>1</v>
      </c>
      <c r="C119" s="73">
        <f t="shared" ref="C119:E122" si="21">SUM(C99,C109)</f>
        <v>1298264660.9400003</v>
      </c>
      <c r="D119" s="73">
        <f t="shared" si="21"/>
        <v>707287391.33000004</v>
      </c>
      <c r="E119" s="73">
        <f t="shared" si="21"/>
        <v>352005979.56</v>
      </c>
      <c r="F119" s="14">
        <f t="shared" si="20"/>
        <v>2357558031.8300004</v>
      </c>
    </row>
    <row r="120" spans="2:6" ht="15" customHeight="1">
      <c r="B120" s="13" t="s">
        <v>2</v>
      </c>
      <c r="C120" s="73">
        <f t="shared" si="21"/>
        <v>2591405.91</v>
      </c>
      <c r="D120" s="73">
        <f t="shared" si="21"/>
        <v>415000</v>
      </c>
      <c r="E120" s="73">
        <f t="shared" si="21"/>
        <v>315838.96999999997</v>
      </c>
      <c r="F120" s="14">
        <f t="shared" si="20"/>
        <v>3322244.88</v>
      </c>
    </row>
    <row r="121" spans="2:6" ht="15" customHeight="1">
      <c r="B121" s="13" t="s">
        <v>3</v>
      </c>
      <c r="C121" s="73">
        <f t="shared" si="21"/>
        <v>335944.69</v>
      </c>
      <c r="D121" s="73">
        <f t="shared" si="21"/>
        <v>29910.160000000003</v>
      </c>
      <c r="E121" s="73">
        <f t="shared" si="21"/>
        <v>1424984.85</v>
      </c>
      <c r="F121" s="14">
        <f t="shared" si="20"/>
        <v>1790839.7000000002</v>
      </c>
    </row>
    <row r="122" spans="2:6" ht="15" customHeight="1" thickBot="1">
      <c r="B122" s="13" t="s">
        <v>4</v>
      </c>
      <c r="C122" s="73">
        <f t="shared" si="21"/>
        <v>438840104.27000004</v>
      </c>
      <c r="D122" s="73">
        <f t="shared" si="21"/>
        <v>323062850.94300002</v>
      </c>
      <c r="E122" s="73">
        <f t="shared" si="21"/>
        <v>308605871.93000001</v>
      </c>
      <c r="F122" s="14">
        <f t="shared" si="20"/>
        <v>1070508827.1430001</v>
      </c>
    </row>
    <row r="123" spans="2:6" ht="16.5" thickBot="1">
      <c r="B123" s="15" t="s">
        <v>8</v>
      </c>
      <c r="C123" s="16">
        <f>SUM(C118:C122)</f>
        <v>1740032115.8100004</v>
      </c>
      <c r="D123" s="16">
        <f t="shared" ref="D123:E123" si="22">SUM(D118:D122)</f>
        <v>1030802563.4430001</v>
      </c>
      <c r="E123" s="16">
        <f t="shared" si="22"/>
        <v>662352675.31000006</v>
      </c>
      <c r="F123" s="59">
        <f>SUM(F118:F122)</f>
        <v>3433187354.5630007</v>
      </c>
    </row>
    <row r="124" spans="2:6">
      <c r="B124" s="18" t="s">
        <v>11</v>
      </c>
      <c r="C124" s="18"/>
      <c r="D124" s="36" t="s">
        <v>9</v>
      </c>
      <c r="E124" s="36" t="s">
        <v>9</v>
      </c>
      <c r="F124" s="36" t="s">
        <v>9</v>
      </c>
    </row>
    <row r="125" spans="2:6">
      <c r="B125" s="18" t="s">
        <v>24</v>
      </c>
      <c r="C125" s="18"/>
      <c r="D125" s="18"/>
      <c r="E125" s="18"/>
    </row>
    <row r="127" spans="2:6">
      <c r="C127" s="34" t="s">
        <v>9</v>
      </c>
      <c r="D127" s="34" t="s">
        <v>9</v>
      </c>
      <c r="E127" s="34" t="s">
        <v>9</v>
      </c>
    </row>
  </sheetData>
  <mergeCells count="22">
    <mergeCell ref="B2:F2"/>
    <mergeCell ref="B45:F45"/>
    <mergeCell ref="B26:F26"/>
    <mergeCell ref="B25:F25"/>
    <mergeCell ref="B35:F35"/>
    <mergeCell ref="B36:F36"/>
    <mergeCell ref="B3:F3"/>
    <mergeCell ref="B5:F5"/>
    <mergeCell ref="B6:F6"/>
    <mergeCell ref="B15:F15"/>
    <mergeCell ref="B16:F16"/>
    <mergeCell ref="B55:F55"/>
    <mergeCell ref="B56:F56"/>
    <mergeCell ref="B66:F66"/>
    <mergeCell ref="B75:F75"/>
    <mergeCell ref="B85:F85"/>
    <mergeCell ref="B86:F86"/>
    <mergeCell ref="B116:F116"/>
    <mergeCell ref="B95:F95"/>
    <mergeCell ref="B96:F96"/>
    <mergeCell ref="B105:F105"/>
    <mergeCell ref="B115:F115"/>
  </mergeCells>
  <pageMargins left="0.70866141732283472" right="0.70866141732283472" top="1.9291338582677167" bottom="1.9291338582677167" header="0.31496062992125984" footer="0.31496062992125984"/>
  <pageSetup paperSize="8" scale="8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26"/>
  <sheetViews>
    <sheetView topLeftCell="A97" zoomScaleNormal="100" workbookViewId="0">
      <selection activeCell="D109" sqref="D109"/>
    </sheetView>
  </sheetViews>
  <sheetFormatPr defaultColWidth="8.85546875" defaultRowHeight="15"/>
  <cols>
    <col min="1" max="1" width="8.85546875" style="3"/>
    <col min="2" max="2" width="50.7109375" style="3" customWidth="1"/>
    <col min="3" max="4" width="26.7109375" style="3" customWidth="1"/>
    <col min="5" max="5" width="20.7109375" style="3" customWidth="1"/>
    <col min="6" max="6" width="27.42578125" style="3" customWidth="1"/>
    <col min="7" max="7" width="16" style="3" customWidth="1"/>
    <col min="8" max="8" width="17.140625" style="3" customWidth="1"/>
    <col min="9" max="9" width="14.7109375" style="3" customWidth="1"/>
    <col min="10" max="16384" width="8.85546875" style="3"/>
  </cols>
  <sheetData>
    <row r="2" spans="2:6">
      <c r="B2" s="2" t="s">
        <v>101</v>
      </c>
      <c r="C2" s="2"/>
      <c r="D2" s="2"/>
      <c r="E2" s="2"/>
      <c r="F2" s="2"/>
    </row>
    <row r="3" spans="2:6" ht="13.9" customHeight="1">
      <c r="B3" s="170" t="s">
        <v>37</v>
      </c>
      <c r="C3" s="171"/>
      <c r="D3" s="171"/>
      <c r="E3" s="171"/>
      <c r="F3" s="171"/>
    </row>
    <row r="4" spans="2:6">
      <c r="B4" s="174"/>
      <c r="C4" s="174"/>
      <c r="D4" s="174"/>
      <c r="E4" s="174"/>
      <c r="F4" s="174"/>
    </row>
    <row r="5" spans="2:6">
      <c r="B5" s="173"/>
      <c r="C5" s="173"/>
      <c r="D5" s="173"/>
      <c r="E5" s="173"/>
      <c r="F5" s="173"/>
    </row>
    <row r="6" spans="2:6">
      <c r="B6" s="168" t="s">
        <v>42</v>
      </c>
      <c r="C6" s="175"/>
      <c r="D6" s="175"/>
      <c r="E6" s="175"/>
      <c r="F6" s="175"/>
    </row>
    <row r="7" spans="2:6" ht="49.9" customHeight="1">
      <c r="B7" s="23" t="s">
        <v>20</v>
      </c>
      <c r="C7" s="4" t="s">
        <v>5</v>
      </c>
      <c r="D7" s="4" t="s">
        <v>6</v>
      </c>
      <c r="E7" s="4" t="s">
        <v>7</v>
      </c>
      <c r="F7" s="4" t="s">
        <v>10</v>
      </c>
    </row>
    <row r="8" spans="2:6" ht="15" customHeight="1">
      <c r="B8" s="1" t="s">
        <v>0</v>
      </c>
      <c r="C8" s="72">
        <v>0</v>
      </c>
      <c r="D8" s="72">
        <v>0</v>
      </c>
      <c r="E8" s="72">
        <v>70422796</v>
      </c>
      <c r="F8" s="5">
        <f t="shared" ref="F8:F12" si="0">SUM(C8:E8)</f>
        <v>70422796</v>
      </c>
    </row>
    <row r="9" spans="2:6" ht="15" customHeight="1">
      <c r="B9" s="1" t="s">
        <v>1</v>
      </c>
      <c r="C9" s="72">
        <v>245696628.06999999</v>
      </c>
      <c r="D9" s="72">
        <v>128056848</v>
      </c>
      <c r="E9" s="72">
        <v>236923369.81</v>
      </c>
      <c r="F9" s="5">
        <f t="shared" si="0"/>
        <v>610676845.88</v>
      </c>
    </row>
    <row r="10" spans="2:6" ht="15" customHeight="1">
      <c r="B10" s="1" t="s">
        <v>2</v>
      </c>
      <c r="C10" s="72">
        <v>0</v>
      </c>
      <c r="D10" s="72">
        <v>316909</v>
      </c>
      <c r="E10" s="72">
        <v>42597.63</v>
      </c>
      <c r="F10" s="5">
        <f t="shared" si="0"/>
        <v>359506.63</v>
      </c>
    </row>
    <row r="11" spans="2:6" ht="15" customHeight="1">
      <c r="B11" s="1" t="s">
        <v>3</v>
      </c>
      <c r="C11" s="72">
        <v>4703722.5199999996</v>
      </c>
      <c r="D11" s="72">
        <v>0</v>
      </c>
      <c r="E11" s="72">
        <v>225</v>
      </c>
      <c r="F11" s="5">
        <f t="shared" si="0"/>
        <v>4703947.5199999996</v>
      </c>
    </row>
    <row r="12" spans="2:6" ht="15" customHeight="1" thickBot="1">
      <c r="B12" s="1" t="s">
        <v>4</v>
      </c>
      <c r="C12" s="72">
        <v>300944119.53000003</v>
      </c>
      <c r="D12" s="72">
        <v>99830120.609999999</v>
      </c>
      <c r="E12" s="72">
        <v>206233353.74000001</v>
      </c>
      <c r="F12" s="5">
        <f t="shared" si="0"/>
        <v>607007593.88000011</v>
      </c>
    </row>
    <row r="13" spans="2:6" ht="16.5" thickBot="1">
      <c r="B13" s="6" t="s">
        <v>8</v>
      </c>
      <c r="C13" s="7">
        <f>SUM(C8:C12)</f>
        <v>551344470.12</v>
      </c>
      <c r="D13" s="7">
        <f t="shared" ref="D13:E13" si="1">SUM(D8:D12)</f>
        <v>228203877.61000001</v>
      </c>
      <c r="E13" s="7">
        <f t="shared" si="1"/>
        <v>513622342.18000001</v>
      </c>
      <c r="F13" s="60">
        <f>SUM(F8:F12)</f>
        <v>1293170689.9100001</v>
      </c>
    </row>
    <row r="14" spans="2:6">
      <c r="F14" s="8"/>
    </row>
    <row r="15" spans="2:6">
      <c r="B15" s="174"/>
      <c r="C15" s="174"/>
      <c r="D15" s="174"/>
      <c r="E15" s="174"/>
      <c r="F15" s="174"/>
    </row>
    <row r="16" spans="2:6">
      <c r="B16" s="168" t="s">
        <v>45</v>
      </c>
      <c r="C16" s="175"/>
      <c r="D16" s="175"/>
      <c r="E16" s="175"/>
      <c r="F16" s="175"/>
    </row>
    <row r="17" spans="2:9" ht="46.9" customHeight="1">
      <c r="B17" s="23" t="s">
        <v>20</v>
      </c>
      <c r="C17" s="4" t="s">
        <v>5</v>
      </c>
      <c r="D17" s="4" t="s">
        <v>6</v>
      </c>
      <c r="E17" s="4" t="s">
        <v>7</v>
      </c>
      <c r="F17" s="4" t="s">
        <v>10</v>
      </c>
    </row>
    <row r="18" spans="2:9" ht="15" customHeight="1">
      <c r="B18" s="1" t="s">
        <v>0</v>
      </c>
      <c r="C18" s="72">
        <v>0</v>
      </c>
      <c r="D18" s="72">
        <v>0</v>
      </c>
      <c r="E18" s="72">
        <v>0</v>
      </c>
      <c r="F18" s="5">
        <f t="shared" ref="F18:F22" si="2">SUM(C18:E18)</f>
        <v>0</v>
      </c>
    </row>
    <row r="19" spans="2:9" ht="15" customHeight="1">
      <c r="B19" s="1" t="s">
        <v>1</v>
      </c>
      <c r="C19" s="72">
        <v>5602000</v>
      </c>
      <c r="D19" s="72">
        <v>1153078</v>
      </c>
      <c r="E19" s="72">
        <v>0</v>
      </c>
      <c r="F19" s="5">
        <f t="shared" si="2"/>
        <v>6755078</v>
      </c>
    </row>
    <row r="20" spans="2:9" ht="15" customHeight="1">
      <c r="B20" s="1" t="s">
        <v>2</v>
      </c>
      <c r="C20" s="72">
        <v>0</v>
      </c>
      <c r="D20" s="72">
        <v>0</v>
      </c>
      <c r="E20" s="72">
        <v>0</v>
      </c>
      <c r="F20" s="5">
        <f t="shared" si="2"/>
        <v>0</v>
      </c>
    </row>
    <row r="21" spans="2:9" ht="15" customHeight="1">
      <c r="B21" s="1" t="s">
        <v>3</v>
      </c>
      <c r="C21" s="72">
        <v>0</v>
      </c>
      <c r="D21" s="72">
        <v>0</v>
      </c>
      <c r="E21" s="72">
        <v>0</v>
      </c>
      <c r="F21" s="5">
        <f t="shared" si="2"/>
        <v>0</v>
      </c>
    </row>
    <row r="22" spans="2:9" ht="15" customHeight="1" thickBot="1">
      <c r="B22" s="1" t="s">
        <v>4</v>
      </c>
      <c r="C22" s="72">
        <v>1414823.55</v>
      </c>
      <c r="D22" s="72">
        <v>2817592.95</v>
      </c>
      <c r="E22" s="72">
        <v>27893951.109999999</v>
      </c>
      <c r="F22" s="5">
        <f t="shared" si="2"/>
        <v>32126367.609999999</v>
      </c>
    </row>
    <row r="23" spans="2:9" ht="16.5" thickBot="1">
      <c r="B23" s="6" t="s">
        <v>8</v>
      </c>
      <c r="C23" s="7">
        <f>SUM(C18:C22)</f>
        <v>7016823.5499999998</v>
      </c>
      <c r="D23" s="7">
        <f t="shared" ref="D23:E23" si="3">SUM(D18:D22)</f>
        <v>3970670.95</v>
      </c>
      <c r="E23" s="7">
        <f t="shared" si="3"/>
        <v>27893951.109999999</v>
      </c>
      <c r="F23" s="7">
        <f>SUM(F18:F22)</f>
        <v>38881445.609999999</v>
      </c>
    </row>
    <row r="24" spans="2:9">
      <c r="F24" s="45"/>
    </row>
    <row r="25" spans="2:9">
      <c r="B25" s="174"/>
      <c r="C25" s="174"/>
      <c r="D25" s="174"/>
      <c r="E25" s="174"/>
      <c r="F25" s="174"/>
    </row>
    <row r="26" spans="2:9">
      <c r="B26" s="168" t="s">
        <v>77</v>
      </c>
      <c r="C26" s="168"/>
      <c r="D26" s="168"/>
      <c r="E26" s="168"/>
      <c r="F26" s="168"/>
    </row>
    <row r="27" spans="2:9" ht="47.45" customHeight="1">
      <c r="B27" s="23" t="s">
        <v>20</v>
      </c>
      <c r="C27" s="4" t="s">
        <v>5</v>
      </c>
      <c r="D27" s="4" t="s">
        <v>6</v>
      </c>
      <c r="E27" s="4" t="s">
        <v>7</v>
      </c>
      <c r="F27" s="4" t="s">
        <v>10</v>
      </c>
    </row>
    <row r="28" spans="2:9" ht="15" customHeight="1">
      <c r="B28" s="1" t="s">
        <v>0</v>
      </c>
      <c r="C28" s="72">
        <f>SUM(C8,C18)</f>
        <v>0</v>
      </c>
      <c r="D28" s="72">
        <f t="shared" ref="D28:E28" si="4">SUM(D8,D18)</f>
        <v>0</v>
      </c>
      <c r="E28" s="72">
        <f t="shared" si="4"/>
        <v>70422796</v>
      </c>
      <c r="F28" s="5">
        <f t="shared" ref="F28:F32" si="5">SUM(C28:E28)</f>
        <v>70422796</v>
      </c>
      <c r="G28" s="8"/>
      <c r="H28" s="8"/>
      <c r="I28" s="8"/>
    </row>
    <row r="29" spans="2:9" ht="15" customHeight="1">
      <c r="B29" s="1" t="s">
        <v>1</v>
      </c>
      <c r="C29" s="72">
        <f t="shared" ref="C29:C32" si="6">SUM(C9,C19)</f>
        <v>251298628.06999999</v>
      </c>
      <c r="D29" s="72">
        <f t="shared" ref="D29:E29" si="7">SUM(D9,D19)</f>
        <v>129209926</v>
      </c>
      <c r="E29" s="72">
        <f t="shared" si="7"/>
        <v>236923369.81</v>
      </c>
      <c r="F29" s="5">
        <f t="shared" si="5"/>
        <v>617431923.88</v>
      </c>
      <c r="G29" s="8"/>
      <c r="H29" s="8"/>
      <c r="I29" s="8"/>
    </row>
    <row r="30" spans="2:9" ht="15" customHeight="1">
      <c r="B30" s="1" t="s">
        <v>2</v>
      </c>
      <c r="C30" s="72">
        <f t="shared" si="6"/>
        <v>0</v>
      </c>
      <c r="D30" s="72">
        <f t="shared" ref="D30:E30" si="8">SUM(D10,D20)</f>
        <v>316909</v>
      </c>
      <c r="E30" s="72">
        <f t="shared" si="8"/>
        <v>42597.63</v>
      </c>
      <c r="F30" s="5">
        <f t="shared" si="5"/>
        <v>359506.63</v>
      </c>
      <c r="G30" s="8"/>
      <c r="H30" s="8"/>
      <c r="I30" s="8"/>
    </row>
    <row r="31" spans="2:9" ht="15" customHeight="1">
      <c r="B31" s="1" t="s">
        <v>3</v>
      </c>
      <c r="C31" s="72">
        <f t="shared" si="6"/>
        <v>4703722.5199999996</v>
      </c>
      <c r="D31" s="72">
        <f t="shared" ref="D31:E31" si="9">SUM(D11,D21)</f>
        <v>0</v>
      </c>
      <c r="E31" s="72">
        <f t="shared" si="9"/>
        <v>225</v>
      </c>
      <c r="F31" s="5">
        <f t="shared" si="5"/>
        <v>4703947.5199999996</v>
      </c>
      <c r="G31" s="8"/>
      <c r="H31" s="8"/>
      <c r="I31" s="8"/>
    </row>
    <row r="32" spans="2:9" ht="15" customHeight="1" thickBot="1">
      <c r="B32" s="1" t="s">
        <v>4</v>
      </c>
      <c r="C32" s="72">
        <f t="shared" si="6"/>
        <v>302358943.08000004</v>
      </c>
      <c r="D32" s="72">
        <f t="shared" ref="D32:E32" si="10">SUM(D12,D22)</f>
        <v>102647713.56</v>
      </c>
      <c r="E32" s="72">
        <f t="shared" si="10"/>
        <v>234127304.85000002</v>
      </c>
      <c r="F32" s="5">
        <f t="shared" si="5"/>
        <v>639133961.49000001</v>
      </c>
      <c r="G32" s="8"/>
      <c r="H32" s="8"/>
      <c r="I32" s="8"/>
    </row>
    <row r="33" spans="2:9" ht="16.5" thickBot="1">
      <c r="B33" s="6" t="s">
        <v>8</v>
      </c>
      <c r="C33" s="7">
        <f>SUM(C28:C32)</f>
        <v>558361293.67000008</v>
      </c>
      <c r="D33" s="7">
        <f t="shared" ref="D33:E33" si="11">SUM(D28:D32)</f>
        <v>232174548.56</v>
      </c>
      <c r="E33" s="7">
        <f t="shared" si="11"/>
        <v>541516293.28999996</v>
      </c>
      <c r="F33" s="60">
        <f>SUM(F28:F32)</f>
        <v>1332052135.52</v>
      </c>
      <c r="G33" s="8"/>
      <c r="H33" s="8"/>
      <c r="I33" s="8"/>
    </row>
    <row r="34" spans="2:9">
      <c r="B34" s="35"/>
      <c r="C34" s="35"/>
      <c r="D34" s="35"/>
      <c r="E34" s="35"/>
      <c r="F34" s="44"/>
    </row>
    <row r="35" spans="2:9">
      <c r="B35" s="173"/>
      <c r="C35" s="173"/>
      <c r="D35" s="173"/>
      <c r="E35" s="173"/>
      <c r="F35" s="173"/>
    </row>
    <row r="36" spans="2:9">
      <c r="B36" s="168" t="s">
        <v>43</v>
      </c>
      <c r="C36" s="175"/>
      <c r="D36" s="175"/>
      <c r="E36" s="175"/>
      <c r="F36" s="175"/>
    </row>
    <row r="37" spans="2:9" ht="46.9" customHeight="1">
      <c r="B37" s="23" t="s">
        <v>20</v>
      </c>
      <c r="C37" s="4" t="s">
        <v>5</v>
      </c>
      <c r="D37" s="4" t="s">
        <v>6</v>
      </c>
      <c r="E37" s="4" t="s">
        <v>7</v>
      </c>
      <c r="F37" s="4" t="s">
        <v>10</v>
      </c>
    </row>
    <row r="38" spans="2:9" ht="15" customHeight="1">
      <c r="B38" s="1" t="s">
        <v>0</v>
      </c>
      <c r="C38" s="72">
        <v>0</v>
      </c>
      <c r="D38" s="72">
        <v>0</v>
      </c>
      <c r="E38" s="72">
        <v>0</v>
      </c>
      <c r="F38" s="5">
        <f t="shared" ref="F38:F42" si="12">SUM(C38:E38)</f>
        <v>0</v>
      </c>
    </row>
    <row r="39" spans="2:9" ht="15" customHeight="1">
      <c r="B39" s="1" t="s">
        <v>1</v>
      </c>
      <c r="C39" s="72">
        <v>215253888.51000002</v>
      </c>
      <c r="D39" s="72">
        <v>47032836.780000001</v>
      </c>
      <c r="E39" s="72">
        <v>84520537.030000001</v>
      </c>
      <c r="F39" s="5">
        <f t="shared" si="12"/>
        <v>346807262.32000005</v>
      </c>
    </row>
    <row r="40" spans="2:9" ht="15" customHeight="1">
      <c r="B40" s="1" t="s">
        <v>2</v>
      </c>
      <c r="C40" s="72">
        <v>0</v>
      </c>
      <c r="D40" s="72">
        <v>144521</v>
      </c>
      <c r="E40" s="72">
        <v>0</v>
      </c>
      <c r="F40" s="5">
        <f t="shared" si="12"/>
        <v>144521</v>
      </c>
    </row>
    <row r="41" spans="2:9" ht="15" customHeight="1">
      <c r="B41" s="1" t="s">
        <v>3</v>
      </c>
      <c r="C41" s="72">
        <v>621300.42999999993</v>
      </c>
      <c r="D41" s="72">
        <v>0</v>
      </c>
      <c r="E41" s="72">
        <v>0</v>
      </c>
      <c r="F41" s="5">
        <f t="shared" si="12"/>
        <v>621300.42999999993</v>
      </c>
    </row>
    <row r="42" spans="2:9" ht="15" customHeight="1" thickBot="1">
      <c r="B42" s="1" t="s">
        <v>4</v>
      </c>
      <c r="C42" s="72">
        <v>181320851.30999997</v>
      </c>
      <c r="D42" s="72">
        <v>59723785.519999996</v>
      </c>
      <c r="E42" s="72">
        <v>589177410.42000008</v>
      </c>
      <c r="F42" s="5">
        <f t="shared" si="12"/>
        <v>830222047.25</v>
      </c>
    </row>
    <row r="43" spans="2:9" ht="16.5" thickBot="1">
      <c r="B43" s="6" t="s">
        <v>8</v>
      </c>
      <c r="C43" s="7">
        <f>SUM(C38:C42)</f>
        <v>397196040.25</v>
      </c>
      <c r="D43" s="7">
        <f t="shared" ref="D43:E43" si="13">SUM(D38:D42)</f>
        <v>106901143.3</v>
      </c>
      <c r="E43" s="7">
        <f t="shared" si="13"/>
        <v>673697947.45000005</v>
      </c>
      <c r="F43" s="60">
        <f>SUM(F38:F42)</f>
        <v>1177795131</v>
      </c>
    </row>
    <row r="44" spans="2:9">
      <c r="F44" s="45"/>
    </row>
    <row r="45" spans="2:9">
      <c r="B45" s="174"/>
      <c r="C45" s="174"/>
      <c r="D45" s="174"/>
      <c r="E45" s="174"/>
      <c r="F45" s="174"/>
    </row>
    <row r="46" spans="2:9">
      <c r="B46" s="24" t="s">
        <v>44</v>
      </c>
      <c r="C46" s="25"/>
      <c r="D46" s="25"/>
      <c r="E46" s="25"/>
      <c r="F46" s="25"/>
    </row>
    <row r="47" spans="2:9" ht="46.9" customHeight="1">
      <c r="B47" s="23" t="s">
        <v>20</v>
      </c>
      <c r="C47" s="4" t="s">
        <v>5</v>
      </c>
      <c r="D47" s="4" t="s">
        <v>6</v>
      </c>
      <c r="E47" s="4" t="s">
        <v>7</v>
      </c>
      <c r="F47" s="4" t="s">
        <v>10</v>
      </c>
    </row>
    <row r="48" spans="2:9" ht="15" customHeight="1">
      <c r="B48" s="1" t="s">
        <v>0</v>
      </c>
      <c r="C48" s="72">
        <v>0</v>
      </c>
      <c r="D48" s="72">
        <v>0</v>
      </c>
      <c r="E48" s="72">
        <v>0</v>
      </c>
      <c r="F48" s="5">
        <f t="shared" ref="F48:F52" si="14">SUM(C48:E48)</f>
        <v>0</v>
      </c>
    </row>
    <row r="49" spans="2:6" ht="15" customHeight="1">
      <c r="B49" s="1" t="s">
        <v>1</v>
      </c>
      <c r="C49" s="72">
        <v>1538825.36</v>
      </c>
      <c r="D49" s="72">
        <v>1000000</v>
      </c>
      <c r="E49" s="72">
        <v>0</v>
      </c>
      <c r="F49" s="5">
        <f t="shared" si="14"/>
        <v>2538825.3600000003</v>
      </c>
    </row>
    <row r="50" spans="2:6" ht="15" customHeight="1">
      <c r="B50" s="1" t="s">
        <v>2</v>
      </c>
      <c r="C50" s="72">
        <v>0</v>
      </c>
      <c r="D50" s="72">
        <v>0</v>
      </c>
      <c r="E50" s="72">
        <v>0</v>
      </c>
      <c r="F50" s="5">
        <f t="shared" si="14"/>
        <v>0</v>
      </c>
    </row>
    <row r="51" spans="2:6" ht="15" customHeight="1">
      <c r="B51" s="1" t="s">
        <v>3</v>
      </c>
      <c r="C51" s="72">
        <v>0</v>
      </c>
      <c r="D51" s="72">
        <v>0</v>
      </c>
      <c r="E51" s="72">
        <v>0</v>
      </c>
      <c r="F51" s="5">
        <f t="shared" si="14"/>
        <v>0</v>
      </c>
    </row>
    <row r="52" spans="2:6" ht="15" customHeight="1" thickBot="1">
      <c r="B52" s="1" t="s">
        <v>4</v>
      </c>
      <c r="C52" s="72">
        <v>528471.66</v>
      </c>
      <c r="D52" s="72">
        <v>2558606.29</v>
      </c>
      <c r="E52" s="72">
        <v>186860.00999999998</v>
      </c>
      <c r="F52" s="5">
        <f t="shared" si="14"/>
        <v>3273937.96</v>
      </c>
    </row>
    <row r="53" spans="2:6" ht="16.5" thickBot="1">
      <c r="B53" s="6" t="s">
        <v>8</v>
      </c>
      <c r="C53" s="7">
        <f>SUM(C48:C52)</f>
        <v>2067297.02</v>
      </c>
      <c r="D53" s="7">
        <f t="shared" ref="D53:E53" si="15">SUM(D48:D52)</f>
        <v>3558606.29</v>
      </c>
      <c r="E53" s="7">
        <f t="shared" si="15"/>
        <v>186860.00999999998</v>
      </c>
      <c r="F53" s="60">
        <f>SUM(F48:F52)</f>
        <v>5812763.3200000003</v>
      </c>
    </row>
    <row r="54" spans="2:6">
      <c r="F54" s="45"/>
    </row>
    <row r="55" spans="2:6">
      <c r="B55" s="174"/>
      <c r="C55" s="174"/>
      <c r="D55" s="174"/>
      <c r="E55" s="174"/>
      <c r="F55" s="174"/>
    </row>
    <row r="56" spans="2:6">
      <c r="B56" s="168" t="s">
        <v>78</v>
      </c>
      <c r="C56" s="175"/>
      <c r="D56" s="175"/>
      <c r="E56" s="175"/>
      <c r="F56" s="175"/>
    </row>
    <row r="57" spans="2:6" ht="46.15" customHeight="1">
      <c r="B57" s="23" t="s">
        <v>20</v>
      </c>
      <c r="C57" s="4" t="s">
        <v>5</v>
      </c>
      <c r="D57" s="4" t="s">
        <v>6</v>
      </c>
      <c r="E57" s="4" t="s">
        <v>7</v>
      </c>
      <c r="F57" s="4" t="s">
        <v>10</v>
      </c>
    </row>
    <row r="58" spans="2:6" ht="15" customHeight="1">
      <c r="B58" s="1" t="s">
        <v>0</v>
      </c>
      <c r="C58" s="72">
        <f>SUM(C38,C48)</f>
        <v>0</v>
      </c>
      <c r="D58" s="72">
        <f t="shared" ref="D58:E58" si="16">SUM(D38,D48)</f>
        <v>0</v>
      </c>
      <c r="E58" s="72">
        <f t="shared" si="16"/>
        <v>0</v>
      </c>
      <c r="F58" s="5">
        <f t="shared" ref="F58:F59" si="17">SUM(C58:E58)</f>
        <v>0</v>
      </c>
    </row>
    <row r="59" spans="2:6" ht="15" customHeight="1">
      <c r="B59" s="1" t="s">
        <v>1</v>
      </c>
      <c r="C59" s="72">
        <f t="shared" ref="C59:E62" si="18">SUM(C39,C49)</f>
        <v>216792713.87000003</v>
      </c>
      <c r="D59" s="72">
        <f t="shared" si="18"/>
        <v>48032836.780000001</v>
      </c>
      <c r="E59" s="72">
        <f t="shared" si="18"/>
        <v>84520537.030000001</v>
      </c>
      <c r="F59" s="5">
        <f t="shared" si="17"/>
        <v>349346087.68000007</v>
      </c>
    </row>
    <row r="60" spans="2:6" ht="15" customHeight="1">
      <c r="B60" s="1" t="s">
        <v>2</v>
      </c>
      <c r="C60" s="72">
        <f t="shared" si="18"/>
        <v>0</v>
      </c>
      <c r="D60" s="72">
        <f t="shared" si="18"/>
        <v>144521</v>
      </c>
      <c r="E60" s="72">
        <f t="shared" si="18"/>
        <v>0</v>
      </c>
      <c r="F60" s="5">
        <f>SUM(C60:E60)</f>
        <v>144521</v>
      </c>
    </row>
    <row r="61" spans="2:6" ht="15" customHeight="1">
      <c r="B61" s="1" t="s">
        <v>3</v>
      </c>
      <c r="C61" s="72">
        <f t="shared" si="18"/>
        <v>621300.42999999993</v>
      </c>
      <c r="D61" s="72">
        <f t="shared" si="18"/>
        <v>0</v>
      </c>
      <c r="E61" s="72">
        <f t="shared" si="18"/>
        <v>0</v>
      </c>
      <c r="F61" s="5">
        <f>SUM(C61:E61)</f>
        <v>621300.42999999993</v>
      </c>
    </row>
    <row r="62" spans="2:6" ht="15" customHeight="1" thickBot="1">
      <c r="B62" s="1" t="s">
        <v>4</v>
      </c>
      <c r="C62" s="72">
        <f t="shared" si="18"/>
        <v>181849322.96999997</v>
      </c>
      <c r="D62" s="72">
        <f t="shared" si="18"/>
        <v>62282391.809999995</v>
      </c>
      <c r="E62" s="72">
        <f t="shared" si="18"/>
        <v>589364270.43000007</v>
      </c>
      <c r="F62" s="5">
        <f>SUM(C62:E62)</f>
        <v>833495985.21000004</v>
      </c>
    </row>
    <row r="63" spans="2:6" ht="16.5" thickBot="1">
      <c r="B63" s="6" t="s">
        <v>8</v>
      </c>
      <c r="C63" s="7">
        <f>SUM(C58:C62)</f>
        <v>399263337.26999998</v>
      </c>
      <c r="D63" s="7">
        <f>SUM(D58:D62)</f>
        <v>110459749.59</v>
      </c>
      <c r="E63" s="7">
        <f>SUM(E58:E62)</f>
        <v>673884807.46000004</v>
      </c>
      <c r="F63" s="60">
        <f>SUM(F58:F62)</f>
        <v>1183607894.3200002</v>
      </c>
    </row>
    <row r="64" spans="2:6">
      <c r="B64" s="35"/>
      <c r="C64" s="35"/>
      <c r="D64" s="35"/>
      <c r="E64" s="35"/>
      <c r="F64" s="44"/>
    </row>
    <row r="65" spans="2:6">
      <c r="B65" s="173"/>
      <c r="C65" s="173"/>
      <c r="D65" s="173"/>
      <c r="E65" s="173"/>
      <c r="F65" s="173"/>
    </row>
    <row r="66" spans="2:6">
      <c r="B66" s="168" t="s">
        <v>21</v>
      </c>
      <c r="C66" s="168"/>
      <c r="D66" s="168"/>
      <c r="E66" s="168"/>
      <c r="F66" s="168"/>
    </row>
    <row r="67" spans="2:6" ht="48.6" customHeight="1">
      <c r="B67" s="23" t="s">
        <v>20</v>
      </c>
      <c r="C67" s="4" t="s">
        <v>5</v>
      </c>
      <c r="D67" s="4" t="s">
        <v>6</v>
      </c>
      <c r="E67" s="4" t="s">
        <v>7</v>
      </c>
      <c r="F67" s="4" t="s">
        <v>10</v>
      </c>
    </row>
    <row r="68" spans="2:6" ht="15" customHeight="1">
      <c r="B68" s="1" t="s">
        <v>0</v>
      </c>
      <c r="C68" s="72">
        <v>30</v>
      </c>
      <c r="D68" s="72">
        <v>0</v>
      </c>
      <c r="E68" s="72">
        <v>3432349.17</v>
      </c>
      <c r="F68" s="5">
        <f t="shared" ref="F68:F72" si="19">SUM(C68:E68)</f>
        <v>3432379.17</v>
      </c>
    </row>
    <row r="69" spans="2:6" ht="15" customHeight="1">
      <c r="B69" s="1" t="s">
        <v>1</v>
      </c>
      <c r="C69" s="72">
        <v>30590259.239999998</v>
      </c>
      <c r="D69" s="72">
        <v>63376463.710000001</v>
      </c>
      <c r="E69" s="72">
        <v>98299030.299999997</v>
      </c>
      <c r="F69" s="5">
        <f t="shared" si="19"/>
        <v>192265753.25</v>
      </c>
    </row>
    <row r="70" spans="2:6" ht="15" customHeight="1">
      <c r="B70" s="1" t="s">
        <v>2</v>
      </c>
      <c r="C70" s="72">
        <v>0</v>
      </c>
      <c r="D70" s="72">
        <v>220447</v>
      </c>
      <c r="E70" s="72">
        <v>131702.51999999999</v>
      </c>
      <c r="F70" s="5">
        <f t="shared" si="19"/>
        <v>352149.52</v>
      </c>
    </row>
    <row r="71" spans="2:6" ht="15" customHeight="1">
      <c r="B71" s="1" t="s">
        <v>3</v>
      </c>
      <c r="C71" s="72">
        <v>198599.08</v>
      </c>
      <c r="D71" s="72">
        <v>0</v>
      </c>
      <c r="E71" s="72">
        <v>24571</v>
      </c>
      <c r="F71" s="5">
        <f t="shared" si="19"/>
        <v>223170.08</v>
      </c>
    </row>
    <row r="72" spans="2:6" ht="15" customHeight="1" thickBot="1">
      <c r="B72" s="1" t="s">
        <v>4</v>
      </c>
      <c r="C72" s="72">
        <v>46478613.850000001</v>
      </c>
      <c r="D72" s="72">
        <v>41548172.100000001</v>
      </c>
      <c r="E72" s="72">
        <v>130569957.2</v>
      </c>
      <c r="F72" s="5">
        <f t="shared" si="19"/>
        <v>218596743.15000001</v>
      </c>
    </row>
    <row r="73" spans="2:6" ht="16.5" thickBot="1">
      <c r="B73" s="6" t="s">
        <v>8</v>
      </c>
      <c r="C73" s="7">
        <f>SUM(C68:C72)</f>
        <v>77267502.170000002</v>
      </c>
      <c r="D73" s="7">
        <f t="shared" ref="D73:E73" si="20">SUM(D68:D72)</f>
        <v>105145082.81</v>
      </c>
      <c r="E73" s="7">
        <f t="shared" si="20"/>
        <v>232457610.19</v>
      </c>
      <c r="F73" s="60">
        <f>SUM(F68:F72)</f>
        <v>414870195.17000002</v>
      </c>
    </row>
    <row r="74" spans="2:6">
      <c r="F74" s="45"/>
    </row>
    <row r="75" spans="2:6">
      <c r="B75" s="174"/>
      <c r="C75" s="174"/>
      <c r="D75" s="174"/>
      <c r="E75" s="174"/>
      <c r="F75" s="174"/>
    </row>
    <row r="76" spans="2:6">
      <c r="B76" s="172" t="s">
        <v>46</v>
      </c>
      <c r="C76" s="172"/>
      <c r="D76" s="172"/>
      <c r="E76" s="172"/>
      <c r="F76" s="172"/>
    </row>
    <row r="77" spans="2:6" ht="47.45" customHeight="1">
      <c r="B77" s="23" t="s">
        <v>20</v>
      </c>
      <c r="C77" s="4" t="s">
        <v>5</v>
      </c>
      <c r="D77" s="4" t="s">
        <v>6</v>
      </c>
      <c r="E77" s="4" t="s">
        <v>7</v>
      </c>
      <c r="F77" s="4" t="s">
        <v>10</v>
      </c>
    </row>
    <row r="78" spans="2:6" ht="15" customHeight="1">
      <c r="B78" s="1" t="s">
        <v>0</v>
      </c>
      <c r="C78" s="72">
        <v>0</v>
      </c>
      <c r="D78" s="72">
        <v>0</v>
      </c>
      <c r="E78" s="72">
        <v>0</v>
      </c>
      <c r="F78" s="5">
        <f t="shared" ref="F78:F82" si="21">SUM(C78:E78)</f>
        <v>0</v>
      </c>
    </row>
    <row r="79" spans="2:6" ht="15" customHeight="1">
      <c r="B79" s="1" t="s">
        <v>1</v>
      </c>
      <c r="C79" s="72">
        <v>895154.19</v>
      </c>
      <c r="D79" s="72">
        <v>117179.99</v>
      </c>
      <c r="E79" s="72">
        <v>0</v>
      </c>
      <c r="F79" s="5">
        <f t="shared" si="21"/>
        <v>1012334.1799999999</v>
      </c>
    </row>
    <row r="80" spans="2:6" ht="15" customHeight="1">
      <c r="B80" s="1" t="s">
        <v>2</v>
      </c>
      <c r="C80" s="72">
        <v>0</v>
      </c>
      <c r="D80" s="72">
        <v>0</v>
      </c>
      <c r="E80" s="72">
        <v>0</v>
      </c>
      <c r="F80" s="5">
        <f t="shared" si="21"/>
        <v>0</v>
      </c>
    </row>
    <row r="81" spans="2:6" ht="15" customHeight="1">
      <c r="B81" s="1" t="s">
        <v>3</v>
      </c>
      <c r="C81" s="72">
        <v>309442.64</v>
      </c>
      <c r="D81" s="72">
        <v>0</v>
      </c>
      <c r="E81" s="72">
        <v>0</v>
      </c>
      <c r="F81" s="5">
        <f t="shared" si="21"/>
        <v>309442.64</v>
      </c>
    </row>
    <row r="82" spans="2:6" ht="15" customHeight="1" thickBot="1">
      <c r="B82" s="1" t="s">
        <v>4</v>
      </c>
      <c r="C82" s="72">
        <v>2405203.52</v>
      </c>
      <c r="D82" s="72">
        <v>17742.919999999998</v>
      </c>
      <c r="E82" s="72">
        <v>27588.26</v>
      </c>
      <c r="F82" s="5">
        <f t="shared" si="21"/>
        <v>2450534.6999999997</v>
      </c>
    </row>
    <row r="83" spans="2:6" ht="16.5" thickBot="1">
      <c r="B83" s="6" t="s">
        <v>8</v>
      </c>
      <c r="C83" s="7">
        <f>SUM(C78:C82)</f>
        <v>3609800.35</v>
      </c>
      <c r="D83" s="7">
        <f t="shared" ref="D83:E83" si="22">SUM(D78:D82)</f>
        <v>134922.91</v>
      </c>
      <c r="E83" s="7">
        <f t="shared" si="22"/>
        <v>27588.26</v>
      </c>
      <c r="F83" s="60">
        <f>SUM(F78:F82)</f>
        <v>3772311.5199999996</v>
      </c>
    </row>
    <row r="84" spans="2:6">
      <c r="F84" s="45"/>
    </row>
    <row r="85" spans="2:6">
      <c r="B85" s="174"/>
      <c r="C85" s="174"/>
      <c r="D85" s="174"/>
      <c r="E85" s="174"/>
      <c r="F85" s="174"/>
    </row>
    <row r="86" spans="2:6">
      <c r="B86" s="168" t="s">
        <v>79</v>
      </c>
      <c r="C86" s="168"/>
      <c r="D86" s="168"/>
      <c r="E86" s="168"/>
      <c r="F86" s="168"/>
    </row>
    <row r="87" spans="2:6" ht="46.9" customHeight="1">
      <c r="B87" s="23" t="s">
        <v>20</v>
      </c>
      <c r="C87" s="4" t="s">
        <v>5</v>
      </c>
      <c r="D87" s="4" t="s">
        <v>6</v>
      </c>
      <c r="E87" s="4" t="s">
        <v>7</v>
      </c>
      <c r="F87" s="4" t="s">
        <v>10</v>
      </c>
    </row>
    <row r="88" spans="2:6" ht="15" customHeight="1">
      <c r="B88" s="1" t="s">
        <v>0</v>
      </c>
      <c r="C88" s="72">
        <f>SUM(C68,C78)</f>
        <v>30</v>
      </c>
      <c r="D88" s="72">
        <f t="shared" ref="D88:E88" si="23">SUM(D68,D78)</f>
        <v>0</v>
      </c>
      <c r="E88" s="72">
        <f t="shared" si="23"/>
        <v>3432349.17</v>
      </c>
      <c r="F88" s="5">
        <f>SUM(C88:E88)</f>
        <v>3432379.17</v>
      </c>
    </row>
    <row r="89" spans="2:6" ht="15" customHeight="1">
      <c r="B89" s="1" t="s">
        <v>1</v>
      </c>
      <c r="C89" s="72">
        <f t="shared" ref="C89:E92" si="24">SUM(C69,C79)</f>
        <v>31485413.43</v>
      </c>
      <c r="D89" s="72">
        <f t="shared" si="24"/>
        <v>63493643.700000003</v>
      </c>
      <c r="E89" s="72">
        <f t="shared" si="24"/>
        <v>98299030.299999997</v>
      </c>
      <c r="F89" s="5">
        <f t="shared" ref="F89:F92" si="25">SUM(C89:E89)</f>
        <v>193278087.43000001</v>
      </c>
    </row>
    <row r="90" spans="2:6" ht="15" customHeight="1">
      <c r="B90" s="1" t="s">
        <v>2</v>
      </c>
      <c r="C90" s="72">
        <f t="shared" si="24"/>
        <v>0</v>
      </c>
      <c r="D90" s="72">
        <f t="shared" si="24"/>
        <v>220447</v>
      </c>
      <c r="E90" s="72">
        <f t="shared" si="24"/>
        <v>131702.51999999999</v>
      </c>
      <c r="F90" s="5">
        <f>SUM(C88:E88)</f>
        <v>3432379.17</v>
      </c>
    </row>
    <row r="91" spans="2:6" ht="15" customHeight="1">
      <c r="B91" s="1" t="s">
        <v>3</v>
      </c>
      <c r="C91" s="72">
        <f t="shared" si="24"/>
        <v>508041.72</v>
      </c>
      <c r="D91" s="72">
        <f t="shared" si="24"/>
        <v>0</v>
      </c>
      <c r="E91" s="72">
        <f t="shared" si="24"/>
        <v>24571</v>
      </c>
      <c r="F91" s="5">
        <f t="shared" si="25"/>
        <v>532612.72</v>
      </c>
    </row>
    <row r="92" spans="2:6" ht="15" customHeight="1" thickBot="1">
      <c r="B92" s="1" t="s">
        <v>4</v>
      </c>
      <c r="C92" s="72">
        <f t="shared" si="24"/>
        <v>48883817.370000005</v>
      </c>
      <c r="D92" s="72">
        <f t="shared" si="24"/>
        <v>41565915.020000003</v>
      </c>
      <c r="E92" s="72">
        <f t="shared" si="24"/>
        <v>130597545.46000001</v>
      </c>
      <c r="F92" s="5">
        <f t="shared" si="25"/>
        <v>221047277.85000002</v>
      </c>
    </row>
    <row r="93" spans="2:6" ht="16.5" thickBot="1">
      <c r="B93" s="6" t="s">
        <v>8</v>
      </c>
      <c r="C93" s="7">
        <f>SUM(C88:C92)</f>
        <v>80877302.520000011</v>
      </c>
      <c r="D93" s="7">
        <f>SUM(D88:D92)</f>
        <v>105280005.72</v>
      </c>
      <c r="E93" s="7">
        <f>SUM(E88:E92)</f>
        <v>232485198.44999999</v>
      </c>
      <c r="F93" s="60">
        <f>SUM(F88:F92)</f>
        <v>421722736.34000003</v>
      </c>
    </row>
    <row r="94" spans="2:6">
      <c r="B94" s="35"/>
      <c r="C94" s="35"/>
      <c r="D94" s="35"/>
      <c r="E94" s="35"/>
      <c r="F94" s="44"/>
    </row>
    <row r="95" spans="2:6">
      <c r="B95" s="173"/>
      <c r="C95" s="173"/>
      <c r="D95" s="173"/>
      <c r="E95" s="173"/>
      <c r="F95" s="173"/>
    </row>
    <row r="96" spans="2:6">
      <c r="B96" s="24" t="s">
        <v>22</v>
      </c>
      <c r="C96" s="24"/>
      <c r="D96" s="24"/>
      <c r="E96" s="24"/>
      <c r="F96" s="24"/>
    </row>
    <row r="97" spans="2:7" ht="47.45" customHeight="1">
      <c r="B97" s="23" t="s">
        <v>20</v>
      </c>
      <c r="C97" s="4" t="s">
        <v>5</v>
      </c>
      <c r="D97" s="4" t="s">
        <v>6</v>
      </c>
      <c r="E97" s="4" t="s">
        <v>7</v>
      </c>
      <c r="F97" s="4" t="s">
        <v>10</v>
      </c>
    </row>
    <row r="98" spans="2:7" ht="15" customHeight="1">
      <c r="B98" s="1" t="s">
        <v>0</v>
      </c>
      <c r="C98" s="72">
        <v>30</v>
      </c>
      <c r="D98" s="72">
        <v>0</v>
      </c>
      <c r="E98" s="72">
        <v>3432349.17</v>
      </c>
      <c r="F98" s="5">
        <f t="shared" ref="F98:F102" si="26">SUM(C98:E98)</f>
        <v>3432379.17</v>
      </c>
    </row>
    <row r="99" spans="2:7" ht="15" customHeight="1">
      <c r="B99" s="1" t="s">
        <v>1</v>
      </c>
      <c r="C99" s="72">
        <v>245844147.75</v>
      </c>
      <c r="D99" s="72">
        <v>109409300.49000001</v>
      </c>
      <c r="E99" s="72">
        <v>182038313.09000003</v>
      </c>
      <c r="F99" s="5">
        <f t="shared" si="26"/>
        <v>537291761.33000004</v>
      </c>
    </row>
    <row r="100" spans="2:7" ht="15" customHeight="1">
      <c r="B100" s="1" t="s">
        <v>2</v>
      </c>
      <c r="C100" s="72">
        <v>0</v>
      </c>
      <c r="D100" s="72">
        <v>536634</v>
      </c>
      <c r="E100" s="72">
        <v>131702.51999999999</v>
      </c>
      <c r="F100" s="5">
        <f t="shared" si="26"/>
        <v>668336.52</v>
      </c>
    </row>
    <row r="101" spans="2:7" ht="15" customHeight="1">
      <c r="B101" s="1" t="s">
        <v>3</v>
      </c>
      <c r="C101" s="72">
        <v>819899.51</v>
      </c>
      <c r="D101" s="72">
        <v>0</v>
      </c>
      <c r="E101" s="72">
        <v>24571</v>
      </c>
      <c r="F101" s="5">
        <f t="shared" si="26"/>
        <v>844470.51</v>
      </c>
    </row>
    <row r="102" spans="2:7" ht="15" customHeight="1" thickBot="1">
      <c r="B102" s="1" t="s">
        <v>4</v>
      </c>
      <c r="C102" s="72">
        <v>227799465.15999997</v>
      </c>
      <c r="D102" s="72">
        <v>95480069.919999987</v>
      </c>
      <c r="E102" s="72">
        <v>720146157.66999984</v>
      </c>
      <c r="F102" s="5">
        <f t="shared" si="26"/>
        <v>1043425692.7499998</v>
      </c>
    </row>
    <row r="103" spans="2:7" ht="16.5" thickBot="1">
      <c r="B103" s="6" t="s">
        <v>8</v>
      </c>
      <c r="C103" s="7">
        <f>SUM(C98:C102)</f>
        <v>474463542.41999996</v>
      </c>
      <c r="D103" s="7">
        <f t="shared" ref="D103:E103" si="27">SUM(D98:D102)</f>
        <v>205426004.41</v>
      </c>
      <c r="E103" s="7">
        <f t="shared" si="27"/>
        <v>905773093.44999981</v>
      </c>
      <c r="F103" s="60">
        <f>SUM(F98:F102)</f>
        <v>1585662640.2799997</v>
      </c>
      <c r="G103" s="8" t="s">
        <v>9</v>
      </c>
    </row>
    <row r="104" spans="2:7">
      <c r="F104" s="45"/>
    </row>
    <row r="105" spans="2:7">
      <c r="B105" s="174"/>
      <c r="C105" s="174"/>
      <c r="D105" s="174"/>
      <c r="E105" s="174"/>
      <c r="F105" s="174"/>
    </row>
    <row r="106" spans="2:7" ht="39" customHeight="1">
      <c r="B106" s="172" t="s">
        <v>47</v>
      </c>
      <c r="C106" s="172"/>
      <c r="D106" s="172"/>
      <c r="E106" s="172"/>
      <c r="F106" s="172"/>
      <c r="G106" s="26"/>
    </row>
    <row r="107" spans="2:7" ht="47.45" customHeight="1">
      <c r="B107" s="23" t="s">
        <v>20</v>
      </c>
      <c r="C107" s="4" t="s">
        <v>5</v>
      </c>
      <c r="D107" s="4" t="s">
        <v>6</v>
      </c>
      <c r="E107" s="4" t="s">
        <v>7</v>
      </c>
      <c r="F107" s="4" t="s">
        <v>10</v>
      </c>
    </row>
    <row r="108" spans="2:7" ht="15" customHeight="1">
      <c r="B108" s="1" t="s">
        <v>0</v>
      </c>
      <c r="C108" s="72">
        <v>0</v>
      </c>
      <c r="D108" s="72">
        <v>0</v>
      </c>
      <c r="E108" s="72">
        <v>0</v>
      </c>
      <c r="F108" s="5">
        <f t="shared" ref="F108:F112" si="28">SUM(C108:E108)</f>
        <v>0</v>
      </c>
    </row>
    <row r="109" spans="2:7" ht="15" customHeight="1">
      <c r="B109" s="1" t="s">
        <v>1</v>
      </c>
      <c r="C109" s="72">
        <v>895154.19</v>
      </c>
      <c r="D109" s="72">
        <v>1117179.99</v>
      </c>
      <c r="E109" s="72">
        <v>0</v>
      </c>
      <c r="F109" s="5">
        <f t="shared" si="28"/>
        <v>2012334.18</v>
      </c>
    </row>
    <row r="110" spans="2:7" ht="15" customHeight="1">
      <c r="B110" s="1" t="s">
        <v>2</v>
      </c>
      <c r="C110" s="72">
        <v>0</v>
      </c>
      <c r="D110" s="72">
        <v>0</v>
      </c>
      <c r="E110" s="72">
        <v>0</v>
      </c>
      <c r="F110" s="5">
        <f t="shared" si="28"/>
        <v>0</v>
      </c>
    </row>
    <row r="111" spans="2:7" ht="15" customHeight="1">
      <c r="B111" s="1" t="s">
        <v>3</v>
      </c>
      <c r="C111" s="72">
        <v>309442.64</v>
      </c>
      <c r="D111" s="72">
        <v>0</v>
      </c>
      <c r="E111" s="72">
        <v>0</v>
      </c>
      <c r="F111" s="5">
        <f t="shared" si="28"/>
        <v>309442.64</v>
      </c>
    </row>
    <row r="112" spans="2:7" ht="15" customHeight="1" thickBot="1">
      <c r="B112" s="1" t="s">
        <v>4</v>
      </c>
      <c r="C112" s="72">
        <v>2941075.1799999997</v>
      </c>
      <c r="D112" s="72">
        <v>2576349.21</v>
      </c>
      <c r="E112" s="72">
        <v>214448.27</v>
      </c>
      <c r="F112" s="5">
        <f t="shared" si="28"/>
        <v>5731872.6599999992</v>
      </c>
    </row>
    <row r="113" spans="2:8" ht="16.5" thickBot="1">
      <c r="B113" s="6" t="s">
        <v>8</v>
      </c>
      <c r="C113" s="7">
        <f>SUM(C108:C112)</f>
        <v>4145672.01</v>
      </c>
      <c r="D113" s="7">
        <f t="shared" ref="D113:E113" si="29">SUM(D108:D112)</f>
        <v>3693529.2</v>
      </c>
      <c r="E113" s="7">
        <f t="shared" si="29"/>
        <v>214448.27</v>
      </c>
      <c r="F113" s="60">
        <f>SUM(F108:F112)</f>
        <v>8053649.4799999986</v>
      </c>
    </row>
    <row r="114" spans="2:8">
      <c r="F114" s="45"/>
    </row>
    <row r="115" spans="2:8">
      <c r="B115" s="173"/>
      <c r="C115" s="173"/>
      <c r="D115" s="173"/>
      <c r="E115" s="173"/>
      <c r="F115" s="173"/>
    </row>
    <row r="116" spans="2:8">
      <c r="B116" s="24" t="s">
        <v>80</v>
      </c>
      <c r="C116" s="25"/>
      <c r="D116" s="25"/>
      <c r="E116" s="25"/>
      <c r="F116" s="25"/>
    </row>
    <row r="117" spans="2:8" ht="46.9" customHeight="1">
      <c r="B117" s="23" t="s">
        <v>20</v>
      </c>
      <c r="C117" s="4" t="s">
        <v>5</v>
      </c>
      <c r="D117" s="4" t="s">
        <v>6</v>
      </c>
      <c r="E117" s="4" t="s">
        <v>7</v>
      </c>
      <c r="F117" s="4" t="s">
        <v>10</v>
      </c>
    </row>
    <row r="118" spans="2:8" ht="15" customHeight="1">
      <c r="B118" s="1" t="s">
        <v>0</v>
      </c>
      <c r="C118" s="72">
        <f>SUM(C98,C108)</f>
        <v>30</v>
      </c>
      <c r="D118" s="72">
        <f t="shared" ref="D118:E118" si="30">SUM(D98,D108)</f>
        <v>0</v>
      </c>
      <c r="E118" s="72">
        <f t="shared" si="30"/>
        <v>3432349.17</v>
      </c>
      <c r="F118" s="5">
        <f t="shared" ref="F118:F122" si="31">SUM(C118:E118)</f>
        <v>3432379.17</v>
      </c>
      <c r="G118" s="8"/>
      <c r="H118" s="8"/>
    </row>
    <row r="119" spans="2:8" ht="15" customHeight="1">
      <c r="B119" s="1" t="s">
        <v>1</v>
      </c>
      <c r="C119" s="72">
        <f t="shared" ref="C119:E122" si="32">SUM(C99,C109)</f>
        <v>246739301.94</v>
      </c>
      <c r="D119" s="72">
        <f t="shared" si="32"/>
        <v>110526480.48</v>
      </c>
      <c r="E119" s="72">
        <f t="shared" si="32"/>
        <v>182038313.09000003</v>
      </c>
      <c r="F119" s="5">
        <f t="shared" si="31"/>
        <v>539304095.50999999</v>
      </c>
      <c r="G119" s="8"/>
      <c r="H119" s="8"/>
    </row>
    <row r="120" spans="2:8" ht="15" customHeight="1">
      <c r="B120" s="1" t="s">
        <v>2</v>
      </c>
      <c r="C120" s="72">
        <f t="shared" si="32"/>
        <v>0</v>
      </c>
      <c r="D120" s="72">
        <f t="shared" si="32"/>
        <v>536634</v>
      </c>
      <c r="E120" s="72">
        <f t="shared" si="32"/>
        <v>131702.51999999999</v>
      </c>
      <c r="F120" s="5">
        <f t="shared" si="31"/>
        <v>668336.52</v>
      </c>
      <c r="G120" s="8"/>
      <c r="H120" s="8"/>
    </row>
    <row r="121" spans="2:8" ht="15" customHeight="1">
      <c r="B121" s="1" t="s">
        <v>3</v>
      </c>
      <c r="C121" s="72">
        <f t="shared" si="32"/>
        <v>1129342.1499999999</v>
      </c>
      <c r="D121" s="72">
        <f t="shared" si="32"/>
        <v>0</v>
      </c>
      <c r="E121" s="72">
        <f t="shared" si="32"/>
        <v>24571</v>
      </c>
      <c r="F121" s="5">
        <f t="shared" si="31"/>
        <v>1153913.1499999999</v>
      </c>
      <c r="G121" s="8"/>
      <c r="H121" s="8"/>
    </row>
    <row r="122" spans="2:8" ht="15" customHeight="1" thickBot="1">
      <c r="B122" s="1" t="s">
        <v>4</v>
      </c>
      <c r="C122" s="72">
        <f t="shared" si="32"/>
        <v>230740540.33999997</v>
      </c>
      <c r="D122" s="72">
        <f t="shared" si="32"/>
        <v>98056419.12999998</v>
      </c>
      <c r="E122" s="72">
        <f t="shared" si="32"/>
        <v>720360605.93999982</v>
      </c>
      <c r="F122" s="5">
        <f t="shared" si="31"/>
        <v>1049157565.4099998</v>
      </c>
      <c r="G122" s="8"/>
      <c r="H122" s="8"/>
    </row>
    <row r="123" spans="2:8" ht="16.5" thickBot="1">
      <c r="B123" s="6" t="s">
        <v>8</v>
      </c>
      <c r="C123" s="7">
        <f>SUM(C118:C122)</f>
        <v>478609214.42999995</v>
      </c>
      <c r="D123" s="7">
        <f t="shared" ref="D123:E123" si="33">SUM(D118:D122)</f>
        <v>209119533.60999998</v>
      </c>
      <c r="E123" s="7">
        <f t="shared" si="33"/>
        <v>905987541.71999979</v>
      </c>
      <c r="F123" s="60">
        <f>SUM(F118:F122)</f>
        <v>1593716289.7599998</v>
      </c>
      <c r="G123" s="8"/>
    </row>
    <row r="124" spans="2:8">
      <c r="B124" s="9" t="s">
        <v>11</v>
      </c>
      <c r="C124" s="9"/>
      <c r="D124" s="9"/>
      <c r="F124" s="45"/>
      <c r="G124" s="8"/>
    </row>
    <row r="125" spans="2:8">
      <c r="B125" s="9" t="s">
        <v>23</v>
      </c>
      <c r="C125" s="9"/>
      <c r="D125" s="9"/>
      <c r="F125" s="8" t="s">
        <v>9</v>
      </c>
      <c r="G125" s="8"/>
    </row>
    <row r="126" spans="2:8">
      <c r="C126" s="8" t="s">
        <v>9</v>
      </c>
      <c r="D126" s="8" t="s">
        <v>9</v>
      </c>
      <c r="E126" s="8" t="s">
        <v>9</v>
      </c>
    </row>
  </sheetData>
  <mergeCells count="23">
    <mergeCell ref="B35:F35"/>
    <mergeCell ref="B36:F36"/>
    <mergeCell ref="B4:F4"/>
    <mergeCell ref="B5:F5"/>
    <mergeCell ref="B6:F6"/>
    <mergeCell ref="B15:F15"/>
    <mergeCell ref="B16:F16"/>
    <mergeCell ref="B106:F106"/>
    <mergeCell ref="B76:F76"/>
    <mergeCell ref="B115:F115"/>
    <mergeCell ref="B3:F3"/>
    <mergeCell ref="B86:F86"/>
    <mergeCell ref="B95:F95"/>
    <mergeCell ref="B105:F105"/>
    <mergeCell ref="B65:F65"/>
    <mergeCell ref="B66:F66"/>
    <mergeCell ref="B75:F75"/>
    <mergeCell ref="B85:F85"/>
    <mergeCell ref="B45:F45"/>
    <mergeCell ref="B55:F55"/>
    <mergeCell ref="B56:F56"/>
    <mergeCell ref="B25:F25"/>
    <mergeCell ref="B26:F26"/>
  </mergeCells>
  <pageMargins left="0.70866141732283472" right="0.70866141732283472" top="1.3385826771653544" bottom="1.7322834645669292" header="0.31496062992125984" footer="0.31496062992125984"/>
  <pageSetup paperSize="8" scale="8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92"/>
  <sheetViews>
    <sheetView topLeftCell="A64" zoomScaleNormal="100" workbookViewId="0">
      <selection activeCell="B75" sqref="B75:F75"/>
    </sheetView>
  </sheetViews>
  <sheetFormatPr defaultColWidth="8.85546875" defaultRowHeight="15"/>
  <cols>
    <col min="1" max="1" width="8.85546875" style="19"/>
    <col min="2" max="2" width="50.7109375" style="19" customWidth="1"/>
    <col min="3" max="3" width="27" style="19" customWidth="1"/>
    <col min="4" max="4" width="25.140625" style="19" customWidth="1"/>
    <col min="5" max="5" width="20.7109375" style="19" customWidth="1"/>
    <col min="6" max="6" width="30.7109375" style="19" customWidth="1"/>
    <col min="7" max="7" width="20.42578125" style="19" customWidth="1"/>
    <col min="8" max="16384" width="8.85546875" style="19"/>
  </cols>
  <sheetData>
    <row r="2" spans="2:7">
      <c r="B2" s="177" t="s">
        <v>100</v>
      </c>
      <c r="C2" s="177"/>
      <c r="D2" s="177"/>
      <c r="E2" s="177"/>
      <c r="F2" s="177"/>
    </row>
    <row r="3" spans="2:7">
      <c r="B3" s="178" t="s">
        <v>25</v>
      </c>
      <c r="C3" s="178"/>
      <c r="D3" s="178"/>
      <c r="E3" s="178"/>
      <c r="F3" s="178"/>
    </row>
    <row r="4" spans="2:7">
      <c r="B4" s="27"/>
      <c r="C4" s="27"/>
      <c r="D4" s="27"/>
      <c r="E4" s="27"/>
      <c r="F4" s="27"/>
      <c r="G4" s="27"/>
    </row>
    <row r="5" spans="2:7">
      <c r="B5" s="179" t="s">
        <v>48</v>
      </c>
      <c r="C5" s="179"/>
      <c r="D5" s="179"/>
      <c r="E5" s="179"/>
      <c r="F5" s="179"/>
    </row>
    <row r="6" spans="2:7" ht="31.5">
      <c r="B6" s="23" t="s">
        <v>26</v>
      </c>
      <c r="C6" s="4" t="s">
        <v>5</v>
      </c>
      <c r="D6" s="4" t="s">
        <v>6</v>
      </c>
      <c r="E6" s="4" t="s">
        <v>7</v>
      </c>
      <c r="F6" s="4" t="s">
        <v>10</v>
      </c>
    </row>
    <row r="7" spans="2:7" ht="15.75">
      <c r="B7" s="1" t="s">
        <v>27</v>
      </c>
      <c r="C7" s="63">
        <v>100805357.77000001</v>
      </c>
      <c r="D7" s="63">
        <v>96108306.049999982</v>
      </c>
      <c r="E7" s="63">
        <v>40788935.349999994</v>
      </c>
      <c r="F7" s="20">
        <f t="shared" ref="F7:F8" si="0">SUM(C7:E7)</f>
        <v>237702599.16999999</v>
      </c>
    </row>
    <row r="8" spans="2:7" ht="16.5" thickBot="1">
      <c r="B8" s="1" t="s">
        <v>28</v>
      </c>
      <c r="C8" s="63">
        <v>84321543.344000012</v>
      </c>
      <c r="D8" s="63">
        <v>93923084.280000001</v>
      </c>
      <c r="E8" s="63">
        <v>44111652.609999999</v>
      </c>
      <c r="F8" s="20">
        <f t="shared" si="0"/>
        <v>222356280.23400003</v>
      </c>
    </row>
    <row r="9" spans="2:7" ht="16.5" thickBot="1">
      <c r="B9" s="6" t="s">
        <v>8</v>
      </c>
      <c r="C9" s="61">
        <f>SUM(C7:C8)</f>
        <v>185126901.11400002</v>
      </c>
      <c r="D9" s="61">
        <f>SUM(D7:D8)</f>
        <v>190031390.32999998</v>
      </c>
      <c r="E9" s="61">
        <f>SUM(E7:E8)</f>
        <v>84900587.959999993</v>
      </c>
      <c r="F9" s="62">
        <f>SUM(F7:F8)</f>
        <v>460058879.40400004</v>
      </c>
      <c r="G9" s="21"/>
    </row>
    <row r="10" spans="2:7" ht="15.75">
      <c r="B10" s="28"/>
      <c r="C10" s="29"/>
      <c r="D10" s="29"/>
      <c r="E10" s="29"/>
      <c r="F10" s="29"/>
      <c r="G10" s="21"/>
    </row>
    <row r="11" spans="2:7">
      <c r="G11" s="21"/>
    </row>
    <row r="12" spans="2:7">
      <c r="B12" s="176" t="s">
        <v>49</v>
      </c>
      <c r="C12" s="176"/>
      <c r="D12" s="176"/>
      <c r="E12" s="176"/>
      <c r="F12" s="176"/>
    </row>
    <row r="13" spans="2:7" ht="31.5">
      <c r="B13" s="23" t="s">
        <v>26</v>
      </c>
      <c r="C13" s="4" t="s">
        <v>5</v>
      </c>
      <c r="D13" s="4" t="s">
        <v>6</v>
      </c>
      <c r="E13" s="4" t="s">
        <v>7</v>
      </c>
      <c r="F13" s="4" t="s">
        <v>10</v>
      </c>
    </row>
    <row r="14" spans="2:7" ht="15.75">
      <c r="B14" s="1" t="s">
        <v>27</v>
      </c>
      <c r="C14" s="63">
        <v>49562659.150000006</v>
      </c>
      <c r="D14" s="63">
        <v>21507074.950000003</v>
      </c>
      <c r="E14" s="63">
        <v>19550990.050000001</v>
      </c>
      <c r="F14" s="20">
        <f t="shared" ref="F14:F15" si="1">SUM(C14:E14)</f>
        <v>90620724.150000006</v>
      </c>
    </row>
    <row r="15" spans="2:7" ht="16.5" thickBot="1">
      <c r="B15" s="1" t="s">
        <v>28</v>
      </c>
      <c r="C15" s="63">
        <v>62996026.749999993</v>
      </c>
      <c r="D15" s="63">
        <v>12832420.050000001</v>
      </c>
      <c r="E15" s="63">
        <v>1079515.76</v>
      </c>
      <c r="F15" s="20">
        <f t="shared" si="1"/>
        <v>76907962.560000002</v>
      </c>
    </row>
    <row r="16" spans="2:7" ht="16.5" thickBot="1">
      <c r="B16" s="6" t="s">
        <v>8</v>
      </c>
      <c r="C16" s="61">
        <f>SUM(C14:C15)</f>
        <v>112558685.90000001</v>
      </c>
      <c r="D16" s="61">
        <f>SUM(D14:D15)</f>
        <v>34339495</v>
      </c>
      <c r="E16" s="61">
        <f>SUM(E14:E15)</f>
        <v>20630505.810000002</v>
      </c>
      <c r="F16" s="62">
        <f>SUM(F14:F15)</f>
        <v>167528686.71000001</v>
      </c>
    </row>
    <row r="17" spans="2:7" ht="13.5" customHeight="1">
      <c r="B17" s="28"/>
      <c r="C17" s="29"/>
      <c r="D17" s="29"/>
      <c r="E17" s="29"/>
      <c r="F17" s="29"/>
    </row>
    <row r="18" spans="2:7" ht="12.75" customHeight="1"/>
    <row r="19" spans="2:7">
      <c r="B19" s="179" t="s">
        <v>81</v>
      </c>
      <c r="C19" s="179"/>
      <c r="D19" s="179"/>
      <c r="E19" s="179"/>
      <c r="F19" s="179"/>
    </row>
    <row r="20" spans="2:7" ht="31.5">
      <c r="B20" s="23" t="s">
        <v>26</v>
      </c>
      <c r="C20" s="4" t="s">
        <v>5</v>
      </c>
      <c r="D20" s="4" t="s">
        <v>6</v>
      </c>
      <c r="E20" s="4" t="s">
        <v>7</v>
      </c>
      <c r="F20" s="4" t="s">
        <v>10</v>
      </c>
    </row>
    <row r="21" spans="2:7" ht="15.75">
      <c r="B21" s="1" t="s">
        <v>27</v>
      </c>
      <c r="C21" s="63">
        <f>SUM(C7,C14)</f>
        <v>150368016.92000002</v>
      </c>
      <c r="D21" s="63">
        <f t="shared" ref="D21:E21" si="2">SUM(D7,D14)</f>
        <v>117615380.99999999</v>
      </c>
      <c r="E21" s="63">
        <f t="shared" si="2"/>
        <v>60339925.399999991</v>
      </c>
      <c r="F21" s="20">
        <f t="shared" ref="F21:F22" si="3">SUM(C21:E21)</f>
        <v>328323323.31999999</v>
      </c>
    </row>
    <row r="22" spans="2:7" ht="16.5" thickBot="1">
      <c r="B22" s="1" t="s">
        <v>28</v>
      </c>
      <c r="C22" s="63">
        <f>SUM(C8,C15)</f>
        <v>147317570.09400001</v>
      </c>
      <c r="D22" s="63">
        <f t="shared" ref="D22:E22" si="4">SUM(D8,D15)</f>
        <v>106755504.33</v>
      </c>
      <c r="E22" s="63">
        <f t="shared" si="4"/>
        <v>45191168.369999997</v>
      </c>
      <c r="F22" s="20">
        <f t="shared" si="3"/>
        <v>299264242.79400003</v>
      </c>
    </row>
    <row r="23" spans="2:7" ht="16.5" thickBot="1">
      <c r="B23" s="6" t="s">
        <v>8</v>
      </c>
      <c r="C23" s="61">
        <f>SUM(C21:C22)</f>
        <v>297685587.01400006</v>
      </c>
      <c r="D23" s="61">
        <f>SUM(D21:D22)</f>
        <v>224370885.32999998</v>
      </c>
      <c r="E23" s="61">
        <f>SUM(E21:E22)</f>
        <v>105531093.76999998</v>
      </c>
      <c r="F23" s="62">
        <f>SUM(F21:F22)</f>
        <v>627587566.11400008</v>
      </c>
      <c r="G23" s="21" t="s">
        <v>9</v>
      </c>
    </row>
    <row r="24" spans="2:7" ht="15.75">
      <c r="B24" s="28"/>
      <c r="C24" s="29"/>
      <c r="D24" s="29"/>
      <c r="E24" s="29"/>
      <c r="F24" s="29"/>
    </row>
    <row r="25" spans="2:7" ht="15.75">
      <c r="B25" s="28"/>
      <c r="C25" s="29"/>
      <c r="D25" s="29"/>
      <c r="E25" s="29"/>
      <c r="F25" s="29"/>
    </row>
    <row r="26" spans="2:7">
      <c r="B26" s="179" t="s">
        <v>12</v>
      </c>
      <c r="C26" s="179"/>
      <c r="D26" s="179"/>
      <c r="E26" s="179"/>
      <c r="F26" s="179"/>
    </row>
    <row r="27" spans="2:7" ht="31.5">
      <c r="B27" s="23" t="s">
        <v>26</v>
      </c>
      <c r="C27" s="4" t="s">
        <v>5</v>
      </c>
      <c r="D27" s="4" t="s">
        <v>6</v>
      </c>
      <c r="E27" s="4" t="s">
        <v>7</v>
      </c>
      <c r="F27" s="4" t="s">
        <v>10</v>
      </c>
    </row>
    <row r="28" spans="2:7" ht="15.75">
      <c r="B28" s="1" t="s">
        <v>27</v>
      </c>
      <c r="C28" s="63">
        <v>76339014.079999998</v>
      </c>
      <c r="D28" s="63">
        <v>45442546.879999995</v>
      </c>
      <c r="E28" s="63">
        <v>24627834.18</v>
      </c>
      <c r="F28" s="20">
        <f t="shared" ref="F28:F29" si="5">SUM(C28:E28)</f>
        <v>146409395.13999999</v>
      </c>
    </row>
    <row r="29" spans="2:7" ht="16.5" thickBot="1">
      <c r="B29" s="1" t="s">
        <v>28</v>
      </c>
      <c r="C29" s="63">
        <v>62126126.809999995</v>
      </c>
      <c r="D29" s="63">
        <v>64486940.109999999</v>
      </c>
      <c r="E29" s="63">
        <v>24990954.52</v>
      </c>
      <c r="F29" s="20">
        <f t="shared" si="5"/>
        <v>151604021.44</v>
      </c>
      <c r="G29" s="21" t="s">
        <v>9</v>
      </c>
    </row>
    <row r="30" spans="2:7" ht="16.5" thickBot="1">
      <c r="B30" s="6" t="s">
        <v>8</v>
      </c>
      <c r="C30" s="61">
        <f>SUM(C28:C29)</f>
        <v>138465140.88999999</v>
      </c>
      <c r="D30" s="61">
        <f>SUM(D28:D29)</f>
        <v>109929486.98999999</v>
      </c>
      <c r="E30" s="61">
        <f>SUM(E28:E29)</f>
        <v>49618788.700000003</v>
      </c>
      <c r="F30" s="62">
        <f>SUM(F28:F29)</f>
        <v>298013416.57999998</v>
      </c>
      <c r="G30" s="21" t="s">
        <v>9</v>
      </c>
    </row>
    <row r="31" spans="2:7" ht="15.75">
      <c r="B31" s="28"/>
      <c r="C31" s="29"/>
      <c r="D31" s="29"/>
      <c r="E31" s="29"/>
      <c r="F31" s="29"/>
      <c r="G31" s="21"/>
    </row>
    <row r="32" spans="2:7">
      <c r="G32" s="21" t="s">
        <v>9</v>
      </c>
    </row>
    <row r="33" spans="2:7">
      <c r="B33" s="176" t="s">
        <v>50</v>
      </c>
      <c r="C33" s="176"/>
      <c r="D33" s="176"/>
      <c r="E33" s="176"/>
      <c r="F33" s="176"/>
    </row>
    <row r="34" spans="2:7" ht="31.5">
      <c r="B34" s="23" t="s">
        <v>26</v>
      </c>
      <c r="C34" s="4" t="s">
        <v>5</v>
      </c>
      <c r="D34" s="4" t="s">
        <v>6</v>
      </c>
      <c r="E34" s="4" t="s">
        <v>7</v>
      </c>
      <c r="F34" s="4" t="s">
        <v>10</v>
      </c>
    </row>
    <row r="35" spans="2:7" ht="15.75">
      <c r="B35" s="1" t="s">
        <v>27</v>
      </c>
      <c r="C35" s="63">
        <v>36402795.370000005</v>
      </c>
      <c r="D35" s="63">
        <v>12358566.060000001</v>
      </c>
      <c r="E35" s="63">
        <v>10169349.99</v>
      </c>
      <c r="F35" s="20">
        <f t="shared" ref="F35:F36" si="6">SUM(C35:E35)</f>
        <v>58930711.420000009</v>
      </c>
    </row>
    <row r="36" spans="2:7" ht="16.5" thickBot="1">
      <c r="B36" s="1" t="s">
        <v>28</v>
      </c>
      <c r="C36" s="63">
        <v>40499072.730000004</v>
      </c>
      <c r="D36" s="63">
        <v>8356694.4900000002</v>
      </c>
      <c r="E36" s="63">
        <v>1079064.72</v>
      </c>
      <c r="F36" s="20">
        <f t="shared" si="6"/>
        <v>49934831.940000005</v>
      </c>
    </row>
    <row r="37" spans="2:7" ht="16.5" thickBot="1">
      <c r="B37" s="6" t="s">
        <v>8</v>
      </c>
      <c r="C37" s="61">
        <f>SUM(C35:C36)</f>
        <v>76901868.100000009</v>
      </c>
      <c r="D37" s="61">
        <f>SUM(D35:D36)</f>
        <v>20715260.550000001</v>
      </c>
      <c r="E37" s="61">
        <f>SUM(E35:E36)</f>
        <v>11248414.710000001</v>
      </c>
      <c r="F37" s="62">
        <f>SUM(F35:F36)</f>
        <v>108865543.36000001</v>
      </c>
    </row>
    <row r="38" spans="2:7" ht="15.75">
      <c r="B38" s="28"/>
      <c r="C38" s="29"/>
      <c r="D38" s="29"/>
      <c r="E38" s="29"/>
      <c r="F38" s="29"/>
    </row>
    <row r="40" spans="2:7">
      <c r="B40" s="176" t="s">
        <v>82</v>
      </c>
      <c r="C40" s="176"/>
      <c r="D40" s="176"/>
      <c r="E40" s="176"/>
      <c r="F40" s="176"/>
    </row>
    <row r="41" spans="2:7" ht="31.5">
      <c r="B41" s="23" t="s">
        <v>26</v>
      </c>
      <c r="C41" s="4" t="s">
        <v>5</v>
      </c>
      <c r="D41" s="4" t="s">
        <v>6</v>
      </c>
      <c r="E41" s="4" t="s">
        <v>7</v>
      </c>
      <c r="F41" s="4" t="s">
        <v>10</v>
      </c>
    </row>
    <row r="42" spans="2:7" ht="15.75">
      <c r="B42" s="1" t="s">
        <v>27</v>
      </c>
      <c r="C42" s="63">
        <f>SUM(C28,C35)</f>
        <v>112741809.45</v>
      </c>
      <c r="D42" s="63">
        <f t="shared" ref="D42:E42" si="7">SUM(D28,D35)</f>
        <v>57801112.939999998</v>
      </c>
      <c r="E42" s="63">
        <f t="shared" si="7"/>
        <v>34797184.170000002</v>
      </c>
      <c r="F42" s="20">
        <f t="shared" ref="F42:F43" si="8">SUM(C42:E42)</f>
        <v>205340106.56</v>
      </c>
    </row>
    <row r="43" spans="2:7" ht="16.5" thickBot="1">
      <c r="B43" s="1" t="s">
        <v>28</v>
      </c>
      <c r="C43" s="63">
        <f>SUM(C29,C36)</f>
        <v>102625199.53999999</v>
      </c>
      <c r="D43" s="63">
        <f t="shared" ref="D43:E43" si="9">SUM(D29,D36)</f>
        <v>72843634.599999994</v>
      </c>
      <c r="E43" s="63">
        <f t="shared" si="9"/>
        <v>26070019.239999998</v>
      </c>
      <c r="F43" s="20">
        <f t="shared" si="8"/>
        <v>201538853.38</v>
      </c>
    </row>
    <row r="44" spans="2:7" ht="16.5" thickBot="1">
      <c r="B44" s="6" t="s">
        <v>8</v>
      </c>
      <c r="C44" s="61">
        <f>SUM(C42:C43)</f>
        <v>215367008.99000001</v>
      </c>
      <c r="D44" s="61">
        <f>SUM(D42:D43)</f>
        <v>130644747.53999999</v>
      </c>
      <c r="E44" s="61">
        <f>SUM(E42:E43)</f>
        <v>60867203.409999996</v>
      </c>
      <c r="F44" s="62">
        <f>SUM(F42:F43)</f>
        <v>406878959.94</v>
      </c>
      <c r="G44" s="21" t="s">
        <v>9</v>
      </c>
    </row>
    <row r="45" spans="2:7" ht="15.75">
      <c r="B45" s="28"/>
      <c r="C45" s="29"/>
      <c r="D45" s="29"/>
      <c r="E45" s="29"/>
      <c r="F45" s="29"/>
    </row>
    <row r="46" spans="2:7" ht="15.75">
      <c r="B46" s="28"/>
      <c r="C46" s="29"/>
      <c r="D46" s="29"/>
      <c r="E46" s="29"/>
      <c r="F46" s="29"/>
    </row>
    <row r="47" spans="2:7">
      <c r="B47" s="176" t="s">
        <v>51</v>
      </c>
      <c r="C47" s="176"/>
      <c r="D47" s="176"/>
      <c r="E47" s="176"/>
      <c r="F47" s="176"/>
    </row>
    <row r="48" spans="2:7" ht="31.5">
      <c r="B48" s="23" t="s">
        <v>26</v>
      </c>
      <c r="C48" s="4" t="s">
        <v>5</v>
      </c>
      <c r="D48" s="4" t="s">
        <v>6</v>
      </c>
      <c r="E48" s="4" t="s">
        <v>7</v>
      </c>
      <c r="F48" s="4" t="s">
        <v>10</v>
      </c>
    </row>
    <row r="49" spans="2:6" ht="15.75">
      <c r="B49" s="1" t="s">
        <v>27</v>
      </c>
      <c r="C49" s="63">
        <v>22241576.670000002</v>
      </c>
      <c r="D49" s="63">
        <v>32657162.32</v>
      </c>
      <c r="E49" s="63">
        <v>12682482.100000001</v>
      </c>
      <c r="F49" s="20">
        <f t="shared" ref="F49:F50" si="10">SUM(C49:E49)</f>
        <v>67581221.090000004</v>
      </c>
    </row>
    <row r="50" spans="2:6" ht="16.5" thickBot="1">
      <c r="B50" s="1" t="s">
        <v>28</v>
      </c>
      <c r="C50" s="63">
        <v>20648637.969999999</v>
      </c>
      <c r="D50" s="63">
        <v>25534575.649999999</v>
      </c>
      <c r="E50" s="63">
        <v>17301173.710000001</v>
      </c>
      <c r="F50" s="20">
        <f t="shared" si="10"/>
        <v>63484387.329999998</v>
      </c>
    </row>
    <row r="51" spans="2:6" ht="16.5" thickBot="1">
      <c r="B51" s="6" t="s">
        <v>8</v>
      </c>
      <c r="C51" s="61">
        <f>SUM(C49:C50)</f>
        <v>42890214.640000001</v>
      </c>
      <c r="D51" s="61">
        <f>SUM(D49:D50)</f>
        <v>58191737.969999999</v>
      </c>
      <c r="E51" s="61">
        <f>SUM(E49:E50)</f>
        <v>29983655.810000002</v>
      </c>
      <c r="F51" s="62">
        <f>SUM(F49:F50)</f>
        <v>131065608.42</v>
      </c>
    </row>
    <row r="52" spans="2:6" ht="15.75">
      <c r="B52" s="28"/>
      <c r="C52" s="29"/>
      <c r="D52" s="29"/>
      <c r="E52" s="29"/>
      <c r="F52" s="29"/>
    </row>
    <row r="54" spans="2:6">
      <c r="B54" s="176" t="s">
        <v>52</v>
      </c>
      <c r="C54" s="176"/>
      <c r="D54" s="176"/>
      <c r="E54" s="176"/>
      <c r="F54" s="176"/>
    </row>
    <row r="55" spans="2:6" ht="31.5">
      <c r="B55" s="23" t="s">
        <v>26</v>
      </c>
      <c r="C55" s="4" t="s">
        <v>5</v>
      </c>
      <c r="D55" s="4" t="s">
        <v>6</v>
      </c>
      <c r="E55" s="4" t="s">
        <v>7</v>
      </c>
      <c r="F55" s="4" t="s">
        <v>10</v>
      </c>
    </row>
    <row r="56" spans="2:6" ht="15.75">
      <c r="B56" s="1" t="s">
        <v>27</v>
      </c>
      <c r="C56" s="63">
        <v>7310092.5500000007</v>
      </c>
      <c r="D56" s="63">
        <v>5267961.76</v>
      </c>
      <c r="E56" s="63">
        <v>3992805.5900000003</v>
      </c>
      <c r="F56" s="20">
        <f t="shared" ref="F56:F57" si="11">SUM(C56:E56)</f>
        <v>16570859.9</v>
      </c>
    </row>
    <row r="57" spans="2:6" ht="16.5" thickBot="1">
      <c r="B57" s="1" t="s">
        <v>28</v>
      </c>
      <c r="C57" s="63">
        <v>11797564.450000001</v>
      </c>
      <c r="D57" s="63">
        <v>3531380.06</v>
      </c>
      <c r="E57" s="63">
        <v>342747.07</v>
      </c>
      <c r="F57" s="20">
        <f t="shared" si="11"/>
        <v>15671691.580000002</v>
      </c>
    </row>
    <row r="58" spans="2:6" ht="16.5" thickBot="1">
      <c r="B58" s="6" t="s">
        <v>8</v>
      </c>
      <c r="C58" s="61">
        <f>SUM(C56:C57)</f>
        <v>19107657</v>
      </c>
      <c r="D58" s="61">
        <f>SUM(D56:D57)</f>
        <v>8799341.8200000003</v>
      </c>
      <c r="E58" s="61">
        <f>SUM(E56:E57)</f>
        <v>4335552.66</v>
      </c>
      <c r="F58" s="62">
        <f>SUM(F56:F57)</f>
        <v>32242551.480000004</v>
      </c>
    </row>
    <row r="59" spans="2:6" ht="15.75">
      <c r="B59" s="28"/>
      <c r="C59" s="29"/>
      <c r="D59" s="29"/>
      <c r="E59" s="29"/>
      <c r="F59" s="29"/>
    </row>
    <row r="61" spans="2:6">
      <c r="B61" s="176" t="s">
        <v>83</v>
      </c>
      <c r="C61" s="176"/>
      <c r="D61" s="176"/>
      <c r="E61" s="176"/>
      <c r="F61" s="176"/>
    </row>
    <row r="62" spans="2:6" ht="31.5">
      <c r="B62" s="23" t="s">
        <v>26</v>
      </c>
      <c r="C62" s="4" t="s">
        <v>5</v>
      </c>
      <c r="D62" s="4" t="s">
        <v>6</v>
      </c>
      <c r="E62" s="4" t="s">
        <v>7</v>
      </c>
      <c r="F62" s="4" t="s">
        <v>10</v>
      </c>
    </row>
    <row r="63" spans="2:6" ht="15.75">
      <c r="B63" s="1" t="s">
        <v>27</v>
      </c>
      <c r="C63" s="63">
        <f>SUM(C49,C56)</f>
        <v>29551669.220000003</v>
      </c>
      <c r="D63" s="63">
        <f t="shared" ref="D63:E63" si="12">SUM(D49,D56)</f>
        <v>37925124.079999998</v>
      </c>
      <c r="E63" s="63">
        <f t="shared" si="12"/>
        <v>16675287.690000001</v>
      </c>
      <c r="F63" s="20">
        <f t="shared" ref="F63:F64" si="13">SUM(C63:E63)</f>
        <v>84152080.989999995</v>
      </c>
    </row>
    <row r="64" spans="2:6" ht="16.5" thickBot="1">
      <c r="B64" s="1" t="s">
        <v>28</v>
      </c>
      <c r="C64" s="63">
        <f>SUM(C50,C57)</f>
        <v>32446202.420000002</v>
      </c>
      <c r="D64" s="63">
        <f t="shared" ref="D64:E64" si="14">SUM(D50,D57)</f>
        <v>29065955.709999997</v>
      </c>
      <c r="E64" s="63">
        <f t="shared" si="14"/>
        <v>17643920.780000001</v>
      </c>
      <c r="F64" s="20">
        <f t="shared" si="13"/>
        <v>79156078.909999996</v>
      </c>
    </row>
    <row r="65" spans="2:7" ht="16.5" thickBot="1">
      <c r="B65" s="6" t="s">
        <v>8</v>
      </c>
      <c r="C65" s="61">
        <f>SUM(C63:C64)</f>
        <v>61997871.640000001</v>
      </c>
      <c r="D65" s="61">
        <f>SUM(D63:D64)</f>
        <v>66991079.789999992</v>
      </c>
      <c r="E65" s="61">
        <f>SUM(E63:E64)</f>
        <v>34319208.469999999</v>
      </c>
      <c r="F65" s="62">
        <f>SUM(F63:F64)</f>
        <v>163308159.89999998</v>
      </c>
      <c r="G65" s="21" t="s">
        <v>9</v>
      </c>
    </row>
    <row r="66" spans="2:7" ht="15.75">
      <c r="B66" s="28"/>
      <c r="C66" s="29"/>
      <c r="D66" s="29"/>
      <c r="E66" s="29"/>
      <c r="F66" s="29"/>
      <c r="G66" s="21" t="s">
        <v>9</v>
      </c>
    </row>
    <row r="67" spans="2:7" ht="15.75">
      <c r="B67" s="28"/>
      <c r="C67" s="29"/>
      <c r="D67" s="29"/>
      <c r="E67" s="29"/>
      <c r="F67" s="29"/>
    </row>
    <row r="68" spans="2:7">
      <c r="B68" s="176" t="s">
        <v>53</v>
      </c>
      <c r="C68" s="176"/>
      <c r="D68" s="176"/>
      <c r="E68" s="176"/>
      <c r="F68" s="176"/>
    </row>
    <row r="69" spans="2:7" ht="31.5">
      <c r="B69" s="23" t="s">
        <v>26</v>
      </c>
      <c r="C69" s="4" t="s">
        <v>5</v>
      </c>
      <c r="D69" s="4" t="s">
        <v>6</v>
      </c>
      <c r="E69" s="4" t="s">
        <v>7</v>
      </c>
      <c r="F69" s="4" t="s">
        <v>10</v>
      </c>
    </row>
    <row r="70" spans="2:7" ht="15.75">
      <c r="B70" s="1" t="s">
        <v>27</v>
      </c>
      <c r="C70" s="63">
        <v>98580590.750000015</v>
      </c>
      <c r="D70" s="63">
        <v>78099709.199999988</v>
      </c>
      <c r="E70" s="63">
        <v>37310316.280000001</v>
      </c>
      <c r="F70" s="20">
        <f t="shared" ref="F70:F71" si="15">SUM(C70:E70)</f>
        <v>213990616.22999999</v>
      </c>
      <c r="G70" s="21"/>
    </row>
    <row r="71" spans="2:7" ht="16.5" thickBot="1">
      <c r="B71" s="1" t="s">
        <v>28</v>
      </c>
      <c r="C71" s="63">
        <v>82774764.780000001</v>
      </c>
      <c r="D71" s="63">
        <v>90021515.760000005</v>
      </c>
      <c r="E71" s="63">
        <v>42292128.230000004</v>
      </c>
      <c r="F71" s="20">
        <f t="shared" si="15"/>
        <v>215088408.77000004</v>
      </c>
      <c r="G71" s="21"/>
    </row>
    <row r="72" spans="2:7" ht="16.5" thickBot="1">
      <c r="B72" s="6" t="s">
        <v>8</v>
      </c>
      <c r="C72" s="61">
        <f>SUM(C70:C71)</f>
        <v>181355355.53000003</v>
      </c>
      <c r="D72" s="61">
        <f>SUM(D70:D71)</f>
        <v>168121224.95999998</v>
      </c>
      <c r="E72" s="61">
        <f>SUM(E70:E71)</f>
        <v>79602444.510000005</v>
      </c>
      <c r="F72" s="62">
        <f>SUM(F70:F71)</f>
        <v>429079025</v>
      </c>
      <c r="G72" s="21"/>
    </row>
    <row r="73" spans="2:7" ht="15.75">
      <c r="B73" s="28"/>
      <c r="C73" s="29"/>
      <c r="D73" s="29"/>
      <c r="E73" s="29"/>
      <c r="F73" s="29"/>
      <c r="G73" s="21"/>
    </row>
    <row r="75" spans="2:7">
      <c r="B75" s="176" t="s">
        <v>54</v>
      </c>
      <c r="C75" s="176"/>
      <c r="D75" s="176"/>
      <c r="E75" s="176"/>
      <c r="F75" s="176"/>
    </row>
    <row r="76" spans="2:7" ht="31.5">
      <c r="B76" s="23" t="s">
        <v>26</v>
      </c>
      <c r="C76" s="4" t="s">
        <v>5</v>
      </c>
      <c r="D76" s="4" t="s">
        <v>6</v>
      </c>
      <c r="E76" s="4" t="s">
        <v>7</v>
      </c>
      <c r="F76" s="4" t="s">
        <v>10</v>
      </c>
    </row>
    <row r="77" spans="2:7" ht="15.75">
      <c r="B77" s="1" t="s">
        <v>27</v>
      </c>
      <c r="C77" s="63">
        <v>43712887.920000002</v>
      </c>
      <c r="D77" s="63">
        <v>17626527.82</v>
      </c>
      <c r="E77" s="63">
        <v>14162628.579999998</v>
      </c>
      <c r="F77" s="20">
        <f t="shared" ref="F77:F78" si="16">SUM(C77:E77)</f>
        <v>75502044.319999993</v>
      </c>
      <c r="G77" s="21"/>
    </row>
    <row r="78" spans="2:7" ht="16.5" thickBot="1">
      <c r="B78" s="1" t="s">
        <v>28</v>
      </c>
      <c r="C78" s="63">
        <v>52296637.179999992</v>
      </c>
      <c r="D78" s="63">
        <v>11888074.550000001</v>
      </c>
      <c r="E78" s="63">
        <v>1421811.79</v>
      </c>
      <c r="F78" s="20">
        <f t="shared" si="16"/>
        <v>65606523.519999988</v>
      </c>
      <c r="G78" s="21"/>
    </row>
    <row r="79" spans="2:7" ht="16.5" thickBot="1">
      <c r="B79" s="6" t="s">
        <v>8</v>
      </c>
      <c r="C79" s="61">
        <f>SUM(C77:C78)</f>
        <v>96009525.099999994</v>
      </c>
      <c r="D79" s="61">
        <f>SUM(D77:D78)</f>
        <v>29514602.370000001</v>
      </c>
      <c r="E79" s="61">
        <f>SUM(E77:E78)</f>
        <v>15584440.369999997</v>
      </c>
      <c r="F79" s="62">
        <f>SUM(F77:F78)</f>
        <v>141108567.83999997</v>
      </c>
    </row>
    <row r="80" spans="2:7" ht="15.75">
      <c r="B80" s="28"/>
      <c r="C80" s="29"/>
      <c r="D80" s="29"/>
      <c r="E80" s="29"/>
      <c r="F80" s="29"/>
    </row>
    <row r="82" spans="2:7">
      <c r="B82" s="176" t="s">
        <v>84</v>
      </c>
      <c r="C82" s="176"/>
      <c r="D82" s="176"/>
      <c r="E82" s="176"/>
      <c r="F82" s="176"/>
    </row>
    <row r="83" spans="2:7" ht="31.5">
      <c r="B83" s="23" t="s">
        <v>26</v>
      </c>
      <c r="C83" s="4" t="s">
        <v>5</v>
      </c>
      <c r="D83" s="4" t="s">
        <v>6</v>
      </c>
      <c r="E83" s="4" t="s">
        <v>7</v>
      </c>
      <c r="F83" s="4" t="s">
        <v>10</v>
      </c>
    </row>
    <row r="84" spans="2:7" ht="15.75">
      <c r="B84" s="1" t="s">
        <v>27</v>
      </c>
      <c r="C84" s="63">
        <f>SUM(C70,C77)</f>
        <v>142293478.67000002</v>
      </c>
      <c r="D84" s="63">
        <f t="shared" ref="D84:E84" si="17">SUM(D70,D77)</f>
        <v>95726237.019999981</v>
      </c>
      <c r="E84" s="63">
        <f t="shared" si="17"/>
        <v>51472944.859999999</v>
      </c>
      <c r="F84" s="20">
        <f t="shared" ref="F84:F85" si="18">SUM(C84:E84)</f>
        <v>289492660.55000001</v>
      </c>
      <c r="G84" s="21"/>
    </row>
    <row r="85" spans="2:7" ht="16.5" thickBot="1">
      <c r="B85" s="1" t="s">
        <v>28</v>
      </c>
      <c r="C85" s="63">
        <f>SUM(C71,C78)</f>
        <v>135071401.95999998</v>
      </c>
      <c r="D85" s="63">
        <f t="shared" ref="D85:E85" si="19">SUM(D71,D78)</f>
        <v>101909590.31</v>
      </c>
      <c r="E85" s="63">
        <f t="shared" si="19"/>
        <v>43713940.020000003</v>
      </c>
      <c r="F85" s="20">
        <f t="shared" si="18"/>
        <v>280694932.28999996</v>
      </c>
      <c r="G85" s="21"/>
    </row>
    <row r="86" spans="2:7" ht="16.5" thickBot="1">
      <c r="B86" s="6" t="s">
        <v>8</v>
      </c>
      <c r="C86" s="61">
        <f>SUM(C84:C85)</f>
        <v>277364880.63</v>
      </c>
      <c r="D86" s="61">
        <f t="shared" ref="D86:E86" si="20">SUM(D84:D85)</f>
        <v>197635827.32999998</v>
      </c>
      <c r="E86" s="61">
        <f t="shared" si="20"/>
        <v>95186884.879999995</v>
      </c>
      <c r="F86" s="62">
        <f>SUM(F84:F85)</f>
        <v>570187592.83999991</v>
      </c>
      <c r="G86" s="21"/>
    </row>
    <row r="87" spans="2:7">
      <c r="B87" s="22" t="s">
        <v>11</v>
      </c>
      <c r="C87" s="22"/>
      <c r="D87" s="22"/>
      <c r="E87" s="22" t="s">
        <v>9</v>
      </c>
      <c r="F87" s="43"/>
    </row>
    <row r="88" spans="2:7">
      <c r="B88" s="22" t="s">
        <v>23</v>
      </c>
      <c r="C88" s="22"/>
      <c r="D88" s="22"/>
      <c r="E88" s="22"/>
      <c r="F88" s="21" t="s">
        <v>9</v>
      </c>
    </row>
    <row r="89" spans="2:7">
      <c r="C89" s="21" t="s">
        <v>9</v>
      </c>
    </row>
    <row r="90" spans="2:7">
      <c r="C90" s="21" t="s">
        <v>9</v>
      </c>
      <c r="D90" s="21" t="s">
        <v>9</v>
      </c>
      <c r="E90" s="21" t="s">
        <v>9</v>
      </c>
    </row>
    <row r="91" spans="2:7">
      <c r="C91" s="19" t="s">
        <v>9</v>
      </c>
    </row>
    <row r="92" spans="2:7">
      <c r="C92" s="19" t="s">
        <v>9</v>
      </c>
    </row>
  </sheetData>
  <mergeCells count="14">
    <mergeCell ref="B2:F2"/>
    <mergeCell ref="B3:F3"/>
    <mergeCell ref="B5:F5"/>
    <mergeCell ref="B40:F40"/>
    <mergeCell ref="B19:F19"/>
    <mergeCell ref="B26:F26"/>
    <mergeCell ref="B33:F33"/>
    <mergeCell ref="B12:F12"/>
    <mergeCell ref="B54:F54"/>
    <mergeCell ref="B47:F47"/>
    <mergeCell ref="B82:F82"/>
    <mergeCell ref="B61:F61"/>
    <mergeCell ref="B68:F68"/>
    <mergeCell ref="B75:F75"/>
  </mergeCells>
  <pageMargins left="0.70866141732283472" right="0.70866141732283472" top="1.5354330708661419" bottom="1.5354330708661419" header="0.31496062992125984" footer="0.31496062992125984"/>
  <pageSetup paperSize="8" scale="8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8"/>
  <sheetViews>
    <sheetView topLeftCell="A64" zoomScaleNormal="100" workbookViewId="0">
      <selection activeCell="C78" sqref="C78"/>
    </sheetView>
  </sheetViews>
  <sheetFormatPr defaultColWidth="8.85546875" defaultRowHeight="15"/>
  <cols>
    <col min="1" max="1" width="8.85546875" style="19"/>
    <col min="2" max="2" width="50.7109375" style="19" customWidth="1"/>
    <col min="3" max="5" width="26.7109375" style="19" customWidth="1"/>
    <col min="6" max="6" width="30.7109375" style="19" customWidth="1"/>
    <col min="7" max="16384" width="8.85546875" style="19"/>
  </cols>
  <sheetData>
    <row r="2" spans="2:6">
      <c r="B2" s="177" t="s">
        <v>99</v>
      </c>
      <c r="C2" s="177"/>
      <c r="D2" s="177"/>
      <c r="E2" s="177"/>
      <c r="F2" s="177"/>
    </row>
    <row r="3" spans="2:6">
      <c r="B3" s="178" t="s">
        <v>25</v>
      </c>
      <c r="C3" s="178"/>
      <c r="D3" s="178"/>
      <c r="E3" s="178"/>
      <c r="F3" s="178"/>
    </row>
    <row r="5" spans="2:6">
      <c r="B5" s="168" t="s">
        <v>42</v>
      </c>
      <c r="C5" s="175"/>
      <c r="D5" s="175"/>
      <c r="E5" s="175"/>
      <c r="F5" s="175"/>
    </row>
    <row r="6" spans="2:6" ht="31.5">
      <c r="B6" s="23" t="s">
        <v>29</v>
      </c>
      <c r="C6" s="4" t="s">
        <v>5</v>
      </c>
      <c r="D6" s="4" t="s">
        <v>6</v>
      </c>
      <c r="E6" s="4" t="s">
        <v>7</v>
      </c>
      <c r="F6" s="4" t="s">
        <v>10</v>
      </c>
    </row>
    <row r="7" spans="2:6" ht="15.75">
      <c r="B7" s="1" t="s">
        <v>27</v>
      </c>
      <c r="C7" s="63">
        <v>1541966.6600000001</v>
      </c>
      <c r="D7" s="63">
        <v>183003.26</v>
      </c>
      <c r="E7" s="63">
        <v>1127369.6099999999</v>
      </c>
      <c r="F7" s="20">
        <f t="shared" ref="F7:F8" si="0">SUM(C7:E7)</f>
        <v>2852339.5300000003</v>
      </c>
    </row>
    <row r="8" spans="2:6" ht="16.5" thickBot="1">
      <c r="B8" s="1" t="s">
        <v>28</v>
      </c>
      <c r="C8" s="63">
        <v>2757133.05</v>
      </c>
      <c r="D8" s="63">
        <v>2682197.5999999996</v>
      </c>
      <c r="E8" s="63">
        <v>528102.19999999995</v>
      </c>
      <c r="F8" s="20">
        <f t="shared" si="0"/>
        <v>5967432.8499999996</v>
      </c>
    </row>
    <row r="9" spans="2:6" ht="16.5" thickBot="1">
      <c r="B9" s="6" t="s">
        <v>8</v>
      </c>
      <c r="C9" s="61">
        <f>SUM(C7:C8)</f>
        <v>4299099.71</v>
      </c>
      <c r="D9" s="61">
        <f>SUM(D7:D8)</f>
        <v>2865200.8599999994</v>
      </c>
      <c r="E9" s="61">
        <f>SUM(E7:E8)</f>
        <v>1655471.8099999998</v>
      </c>
      <c r="F9" s="62">
        <f>SUM(F7:F8)</f>
        <v>8819772.379999999</v>
      </c>
    </row>
    <row r="10" spans="2:6" ht="15.75">
      <c r="B10" s="28"/>
      <c r="C10" s="29"/>
      <c r="D10" s="29"/>
      <c r="E10" s="29"/>
      <c r="F10" s="29"/>
    </row>
    <row r="12" spans="2:6">
      <c r="B12" s="168" t="s">
        <v>45</v>
      </c>
      <c r="C12" s="175"/>
      <c r="D12" s="175"/>
      <c r="E12" s="175"/>
      <c r="F12" s="175"/>
    </row>
    <row r="13" spans="2:6" ht="31.5">
      <c r="B13" s="23" t="s">
        <v>29</v>
      </c>
      <c r="C13" s="4" t="s">
        <v>5</v>
      </c>
      <c r="D13" s="4" t="s">
        <v>6</v>
      </c>
      <c r="E13" s="4" t="s">
        <v>7</v>
      </c>
      <c r="F13" s="4" t="s">
        <v>10</v>
      </c>
    </row>
    <row r="14" spans="2:6" ht="15.75">
      <c r="B14" s="1" t="s">
        <v>27</v>
      </c>
      <c r="C14" s="63">
        <v>228225.59</v>
      </c>
      <c r="D14" s="63">
        <v>0</v>
      </c>
      <c r="E14" s="63">
        <v>0</v>
      </c>
      <c r="F14" s="20">
        <f t="shared" ref="F14:F15" si="1">SUM(C14:E14)</f>
        <v>228225.59</v>
      </c>
    </row>
    <row r="15" spans="2:6" ht="16.5" thickBot="1">
      <c r="B15" s="1" t="s">
        <v>28</v>
      </c>
      <c r="C15" s="63">
        <v>1000</v>
      </c>
      <c r="D15" s="63">
        <v>20000</v>
      </c>
      <c r="E15" s="63">
        <v>0</v>
      </c>
      <c r="F15" s="20">
        <f t="shared" si="1"/>
        <v>21000</v>
      </c>
    </row>
    <row r="16" spans="2:6" ht="16.5" thickBot="1">
      <c r="B16" s="6" t="s">
        <v>8</v>
      </c>
      <c r="C16" s="61">
        <f>SUM(C14:C15)</f>
        <v>229225.59</v>
      </c>
      <c r="D16" s="61">
        <f t="shared" ref="D16:E16" si="2">SUM(D14:D15)</f>
        <v>20000</v>
      </c>
      <c r="E16" s="61">
        <f t="shared" si="2"/>
        <v>0</v>
      </c>
      <c r="F16" s="62">
        <f>SUM(F14:F15)</f>
        <v>249225.59</v>
      </c>
    </row>
    <row r="17" spans="2:6" ht="15.75">
      <c r="B17" s="28"/>
      <c r="C17" s="29"/>
      <c r="D17" s="29"/>
      <c r="E17" s="29"/>
      <c r="F17" s="29"/>
    </row>
    <row r="19" spans="2:6">
      <c r="B19" s="168" t="s">
        <v>77</v>
      </c>
      <c r="C19" s="168"/>
      <c r="D19" s="168"/>
      <c r="E19" s="168"/>
      <c r="F19" s="168"/>
    </row>
    <row r="20" spans="2:6" ht="31.5">
      <c r="B20" s="23" t="s">
        <v>29</v>
      </c>
      <c r="C20" s="4" t="s">
        <v>5</v>
      </c>
      <c r="D20" s="4" t="s">
        <v>6</v>
      </c>
      <c r="E20" s="4" t="s">
        <v>7</v>
      </c>
      <c r="F20" s="4" t="s">
        <v>10</v>
      </c>
    </row>
    <row r="21" spans="2:6" ht="15.75">
      <c r="B21" s="1" t="s">
        <v>27</v>
      </c>
      <c r="C21" s="63">
        <f>SUM(C7,C14)</f>
        <v>1770192.2500000002</v>
      </c>
      <c r="D21" s="63">
        <f t="shared" ref="D21:E21" si="3">SUM(D7,D14)</f>
        <v>183003.26</v>
      </c>
      <c r="E21" s="63">
        <f t="shared" si="3"/>
        <v>1127369.6099999999</v>
      </c>
      <c r="F21" s="20">
        <f t="shared" ref="F21:F22" si="4">SUM(C21:E21)</f>
        <v>3080565.12</v>
      </c>
    </row>
    <row r="22" spans="2:6" ht="16.5" thickBot="1">
      <c r="B22" s="1" t="s">
        <v>28</v>
      </c>
      <c r="C22" s="63">
        <f>SUM(C8,C15)</f>
        <v>2758133.05</v>
      </c>
      <c r="D22" s="63">
        <f t="shared" ref="D22:E22" si="5">SUM(D8,D15)</f>
        <v>2702197.5999999996</v>
      </c>
      <c r="E22" s="63">
        <f t="shared" si="5"/>
        <v>528102.19999999995</v>
      </c>
      <c r="F22" s="20">
        <f t="shared" si="4"/>
        <v>5988432.8499999996</v>
      </c>
    </row>
    <row r="23" spans="2:6" ht="16.5" thickBot="1">
      <c r="B23" s="6" t="s">
        <v>8</v>
      </c>
      <c r="C23" s="61">
        <f>SUM(C21:C22)</f>
        <v>4528325.3</v>
      </c>
      <c r="D23" s="61">
        <f t="shared" ref="D23:E23" si="6">SUM(D21:D22)</f>
        <v>2885200.8599999994</v>
      </c>
      <c r="E23" s="61">
        <f t="shared" si="6"/>
        <v>1655471.8099999998</v>
      </c>
      <c r="F23" s="62">
        <f>SUM(F21:F22)</f>
        <v>9068997.9699999988</v>
      </c>
    </row>
    <row r="24" spans="2:6" ht="15.75">
      <c r="B24" s="28"/>
      <c r="C24" s="29"/>
      <c r="D24" s="29"/>
      <c r="E24" s="29"/>
      <c r="F24" s="29"/>
    </row>
    <row r="25" spans="2:6" ht="15.75">
      <c r="B25" s="28"/>
      <c r="C25" s="29"/>
      <c r="D25" s="29"/>
      <c r="E25" s="29"/>
      <c r="F25" s="29"/>
    </row>
    <row r="26" spans="2:6">
      <c r="B26" s="168" t="s">
        <v>43</v>
      </c>
      <c r="C26" s="175"/>
      <c r="D26" s="175"/>
      <c r="E26" s="175"/>
      <c r="F26" s="175"/>
    </row>
    <row r="27" spans="2:6" ht="31.5">
      <c r="B27" s="23" t="s">
        <v>29</v>
      </c>
      <c r="C27" s="4" t="s">
        <v>5</v>
      </c>
      <c r="D27" s="4" t="s">
        <v>6</v>
      </c>
      <c r="E27" s="4" t="s">
        <v>7</v>
      </c>
      <c r="F27" s="4" t="s">
        <v>10</v>
      </c>
    </row>
    <row r="28" spans="2:6" ht="15.75">
      <c r="B28" s="1" t="s">
        <v>27</v>
      </c>
      <c r="C28" s="63">
        <v>229422.62</v>
      </c>
      <c r="D28" s="63">
        <v>75338.48000000001</v>
      </c>
      <c r="E28" s="63">
        <v>0</v>
      </c>
      <c r="F28" s="20">
        <f t="shared" ref="F28:F29" si="7">SUM(C28:E28)</f>
        <v>304761.09999999998</v>
      </c>
    </row>
    <row r="29" spans="2:6" ht="16.5" thickBot="1">
      <c r="B29" s="1" t="s">
        <v>28</v>
      </c>
      <c r="C29" s="63">
        <v>2405862.04</v>
      </c>
      <c r="D29" s="63">
        <v>1117958.99</v>
      </c>
      <c r="E29" s="63">
        <v>0</v>
      </c>
      <c r="F29" s="20">
        <f t="shared" si="7"/>
        <v>3523821.0300000003</v>
      </c>
    </row>
    <row r="30" spans="2:6" ht="16.5" thickBot="1">
      <c r="B30" s="6" t="s">
        <v>8</v>
      </c>
      <c r="C30" s="61">
        <f>SUM(C28:C29)</f>
        <v>2635284.66</v>
      </c>
      <c r="D30" s="61">
        <f t="shared" ref="D30:E30" si="8">SUM(D28:D29)</f>
        <v>1193297.47</v>
      </c>
      <c r="E30" s="61">
        <f t="shared" si="8"/>
        <v>0</v>
      </c>
      <c r="F30" s="62">
        <f>SUM(F28:F29)</f>
        <v>3828582.1300000004</v>
      </c>
    </row>
    <row r="31" spans="2:6" ht="15.75">
      <c r="B31" s="28"/>
      <c r="C31" s="29"/>
      <c r="D31" s="29"/>
      <c r="E31" s="29"/>
      <c r="F31" s="29"/>
    </row>
    <row r="33" spans="2:6">
      <c r="B33" s="168" t="s">
        <v>44</v>
      </c>
      <c r="C33" s="168"/>
      <c r="D33" s="168"/>
      <c r="E33" s="168"/>
      <c r="F33" s="168"/>
    </row>
    <row r="34" spans="2:6" ht="31.5">
      <c r="B34" s="23" t="s">
        <v>29</v>
      </c>
      <c r="C34" s="4" t="s">
        <v>5</v>
      </c>
      <c r="D34" s="4" t="s">
        <v>6</v>
      </c>
      <c r="E34" s="4" t="s">
        <v>7</v>
      </c>
      <c r="F34" s="4" t="s">
        <v>10</v>
      </c>
    </row>
    <row r="35" spans="2:6" ht="15.75">
      <c r="B35" s="1" t="s">
        <v>27</v>
      </c>
      <c r="C35" s="63">
        <v>4000</v>
      </c>
      <c r="D35" s="63">
        <v>0</v>
      </c>
      <c r="E35" s="63">
        <v>0</v>
      </c>
      <c r="F35" s="20">
        <f t="shared" ref="F35:F36" si="9">SUM(C35:E35)</f>
        <v>4000</v>
      </c>
    </row>
    <row r="36" spans="2:6" ht="16.5" thickBot="1">
      <c r="B36" s="1" t="s">
        <v>28</v>
      </c>
      <c r="C36" s="63">
        <v>1000</v>
      </c>
      <c r="D36" s="63">
        <v>0</v>
      </c>
      <c r="E36" s="63">
        <v>0</v>
      </c>
      <c r="F36" s="20">
        <f t="shared" si="9"/>
        <v>1000</v>
      </c>
    </row>
    <row r="37" spans="2:6" ht="16.5" thickBot="1">
      <c r="B37" s="6" t="s">
        <v>8</v>
      </c>
      <c r="C37" s="61">
        <f>SUM(C35:C36)</f>
        <v>5000</v>
      </c>
      <c r="D37" s="61">
        <f t="shared" ref="D37:E37" si="10">SUM(D35:D36)</f>
        <v>0</v>
      </c>
      <c r="E37" s="61">
        <f t="shared" si="10"/>
        <v>0</v>
      </c>
      <c r="F37" s="62">
        <f>SUM(F35:F36)</f>
        <v>5000</v>
      </c>
    </row>
    <row r="38" spans="2:6" ht="15.75">
      <c r="B38" s="28"/>
      <c r="C38" s="29"/>
      <c r="D38" s="29"/>
      <c r="E38" s="29"/>
      <c r="F38" s="29"/>
    </row>
    <row r="40" spans="2:6">
      <c r="B40" s="168" t="s">
        <v>85</v>
      </c>
      <c r="C40" s="175"/>
      <c r="D40" s="175"/>
      <c r="E40" s="175"/>
      <c r="F40" s="175"/>
    </row>
    <row r="41" spans="2:6" ht="31.5">
      <c r="B41" s="23" t="s">
        <v>29</v>
      </c>
      <c r="C41" s="4" t="s">
        <v>5</v>
      </c>
      <c r="D41" s="4" t="s">
        <v>6</v>
      </c>
      <c r="E41" s="4" t="s">
        <v>7</v>
      </c>
      <c r="F41" s="4" t="s">
        <v>10</v>
      </c>
    </row>
    <row r="42" spans="2:6" ht="15.75">
      <c r="B42" s="1" t="s">
        <v>27</v>
      </c>
      <c r="C42" s="63">
        <f>SUM(C28,C35)</f>
        <v>233422.62</v>
      </c>
      <c r="D42" s="63">
        <f t="shared" ref="D42:E42" si="11">SUM(D28,D35)</f>
        <v>75338.48000000001</v>
      </c>
      <c r="E42" s="63">
        <f t="shared" si="11"/>
        <v>0</v>
      </c>
      <c r="F42" s="20">
        <f t="shared" ref="F42:F43" si="12">SUM(C42:E42)</f>
        <v>308761.09999999998</v>
      </c>
    </row>
    <row r="43" spans="2:6" ht="16.5" thickBot="1">
      <c r="B43" s="1" t="s">
        <v>28</v>
      </c>
      <c r="C43" s="63">
        <f>SUM(C29,C36)</f>
        <v>2406862.04</v>
      </c>
      <c r="D43" s="63">
        <f t="shared" ref="D43:E43" si="13">SUM(D29,D36)</f>
        <v>1117958.99</v>
      </c>
      <c r="E43" s="63">
        <f t="shared" si="13"/>
        <v>0</v>
      </c>
      <c r="F43" s="20">
        <f t="shared" si="12"/>
        <v>3524821.0300000003</v>
      </c>
    </row>
    <row r="44" spans="2:6" ht="16.5" thickBot="1">
      <c r="B44" s="6" t="s">
        <v>8</v>
      </c>
      <c r="C44" s="61">
        <f>SUM(C42:C43)</f>
        <v>2640284.66</v>
      </c>
      <c r="D44" s="61">
        <f t="shared" ref="D44:E44" si="14">SUM(D42:D43)</f>
        <v>1193297.47</v>
      </c>
      <c r="E44" s="61">
        <f t="shared" si="14"/>
        <v>0</v>
      </c>
      <c r="F44" s="62">
        <f>SUM(F42:F43)</f>
        <v>3833582.1300000004</v>
      </c>
    </row>
    <row r="45" spans="2:6" ht="15.75">
      <c r="B45" s="28"/>
      <c r="C45" s="29"/>
      <c r="D45" s="29"/>
      <c r="E45" s="29"/>
      <c r="F45" s="29"/>
    </row>
    <row r="46" spans="2:6" ht="15.75">
      <c r="B46" s="28"/>
      <c r="C46" s="29"/>
      <c r="D46" s="29"/>
      <c r="E46" s="29"/>
      <c r="F46" s="29"/>
    </row>
    <row r="47" spans="2:6">
      <c r="B47" s="168" t="s">
        <v>21</v>
      </c>
      <c r="C47" s="168"/>
      <c r="D47" s="168"/>
      <c r="E47" s="168"/>
      <c r="F47" s="168"/>
    </row>
    <row r="48" spans="2:6" ht="31.5">
      <c r="B48" s="23" t="s">
        <v>29</v>
      </c>
      <c r="C48" s="4" t="s">
        <v>5</v>
      </c>
      <c r="D48" s="4" t="s">
        <v>6</v>
      </c>
      <c r="E48" s="4" t="s">
        <v>7</v>
      </c>
      <c r="F48" s="4" t="s">
        <v>10</v>
      </c>
    </row>
    <row r="49" spans="2:6" ht="15.75">
      <c r="B49" s="1" t="s">
        <v>27</v>
      </c>
      <c r="C49" s="63">
        <v>478266.58</v>
      </c>
      <c r="D49" s="63">
        <v>157209.94</v>
      </c>
      <c r="E49" s="63">
        <v>944361.61</v>
      </c>
      <c r="F49" s="20">
        <f t="shared" ref="F49:F50" si="15">SUM(C49:E49)</f>
        <v>1579838.13</v>
      </c>
    </row>
    <row r="50" spans="2:6" ht="16.5" thickBot="1">
      <c r="B50" s="1" t="s">
        <v>28</v>
      </c>
      <c r="C50" s="63">
        <v>1294086.79</v>
      </c>
      <c r="D50" s="63">
        <v>232735.44999999998</v>
      </c>
      <c r="E50" s="63">
        <v>970474.51</v>
      </c>
      <c r="F50" s="20">
        <f t="shared" si="15"/>
        <v>2497296.75</v>
      </c>
    </row>
    <row r="51" spans="2:6" ht="16.5" thickBot="1">
      <c r="B51" s="6" t="s">
        <v>8</v>
      </c>
      <c r="C51" s="61">
        <f>SUM(C49:C50)</f>
        <v>1772353.37</v>
      </c>
      <c r="D51" s="61">
        <f t="shared" ref="D51:E51" si="16">SUM(D49:D50)</f>
        <v>389945.39</v>
      </c>
      <c r="E51" s="61">
        <f t="shared" si="16"/>
        <v>1914836.12</v>
      </c>
      <c r="F51" s="62">
        <f>SUM(F49:F50)</f>
        <v>4077134.88</v>
      </c>
    </row>
    <row r="52" spans="2:6" ht="15.75">
      <c r="B52" s="28"/>
      <c r="C52" s="29"/>
      <c r="D52" s="29"/>
      <c r="E52" s="29"/>
      <c r="F52" s="29"/>
    </row>
    <row r="54" spans="2:6">
      <c r="B54" s="172" t="s">
        <v>46</v>
      </c>
      <c r="C54" s="172"/>
      <c r="D54" s="172"/>
      <c r="E54" s="172"/>
      <c r="F54" s="172"/>
    </row>
    <row r="55" spans="2:6" ht="31.5">
      <c r="B55" s="23" t="s">
        <v>29</v>
      </c>
      <c r="C55" s="4" t="s">
        <v>5</v>
      </c>
      <c r="D55" s="4" t="s">
        <v>6</v>
      </c>
      <c r="E55" s="4" t="s">
        <v>7</v>
      </c>
      <c r="F55" s="4" t="s">
        <v>10</v>
      </c>
    </row>
    <row r="56" spans="2:6" ht="15.75">
      <c r="B56" s="1" t="s">
        <v>27</v>
      </c>
      <c r="C56" s="63">
        <v>0</v>
      </c>
      <c r="D56" s="63">
        <v>0</v>
      </c>
      <c r="E56" s="63">
        <v>0</v>
      </c>
      <c r="F56" s="20">
        <f t="shared" ref="F56:F57" si="17">SUM(C56:E56)</f>
        <v>0</v>
      </c>
    </row>
    <row r="57" spans="2:6" ht="16.5" thickBot="1">
      <c r="B57" s="1" t="s">
        <v>28</v>
      </c>
      <c r="C57" s="63">
        <v>1087878</v>
      </c>
      <c r="D57" s="63">
        <v>0</v>
      </c>
      <c r="E57" s="63">
        <v>0</v>
      </c>
      <c r="F57" s="20">
        <f t="shared" si="17"/>
        <v>1087878</v>
      </c>
    </row>
    <row r="58" spans="2:6" ht="16.5" thickBot="1">
      <c r="B58" s="6" t="s">
        <v>8</v>
      </c>
      <c r="C58" s="61">
        <f>SUM(C56:C57)</f>
        <v>1087878</v>
      </c>
      <c r="D58" s="61">
        <f t="shared" ref="D58:E58" si="18">SUM(D56:D57)</f>
        <v>0</v>
      </c>
      <c r="E58" s="61">
        <f t="shared" si="18"/>
        <v>0</v>
      </c>
      <c r="F58" s="62">
        <f>SUM(F56:F57)</f>
        <v>1087878</v>
      </c>
    </row>
    <row r="59" spans="2:6" ht="15.75">
      <c r="B59" s="28"/>
      <c r="C59" s="29"/>
      <c r="D59" s="29"/>
      <c r="E59" s="29"/>
      <c r="F59" s="29"/>
    </row>
    <row r="61" spans="2:6">
      <c r="B61" s="168" t="s">
        <v>86</v>
      </c>
      <c r="C61" s="168"/>
      <c r="D61" s="168"/>
      <c r="E61" s="168"/>
      <c r="F61" s="168"/>
    </row>
    <row r="62" spans="2:6" ht="31.5">
      <c r="B62" s="23" t="s">
        <v>29</v>
      </c>
      <c r="C62" s="4" t="s">
        <v>5</v>
      </c>
      <c r="D62" s="4" t="s">
        <v>6</v>
      </c>
      <c r="E62" s="4" t="s">
        <v>7</v>
      </c>
      <c r="F62" s="4" t="s">
        <v>10</v>
      </c>
    </row>
    <row r="63" spans="2:6" ht="15.75">
      <c r="B63" s="1" t="s">
        <v>27</v>
      </c>
      <c r="C63" s="63">
        <f>SUM(C49,C56)</f>
        <v>478266.58</v>
      </c>
      <c r="D63" s="63">
        <f t="shared" ref="D63:E63" si="19">SUM(D49,D56)</f>
        <v>157209.94</v>
      </c>
      <c r="E63" s="63">
        <f t="shared" si="19"/>
        <v>944361.61</v>
      </c>
      <c r="F63" s="20">
        <f t="shared" ref="F63:F64" si="20">SUM(C63:E63)</f>
        <v>1579838.13</v>
      </c>
    </row>
    <row r="64" spans="2:6" ht="16.5" thickBot="1">
      <c r="B64" s="1" t="s">
        <v>28</v>
      </c>
      <c r="C64" s="63">
        <f>SUM(C50,C57)</f>
        <v>2381964.79</v>
      </c>
      <c r="D64" s="63">
        <f t="shared" ref="D64:E64" si="21">SUM(D50,D57)</f>
        <v>232735.44999999998</v>
      </c>
      <c r="E64" s="63">
        <f t="shared" si="21"/>
        <v>970474.51</v>
      </c>
      <c r="F64" s="20">
        <f t="shared" si="20"/>
        <v>3585174.75</v>
      </c>
    </row>
    <row r="65" spans="2:6" ht="16.5" thickBot="1">
      <c r="B65" s="6" t="s">
        <v>8</v>
      </c>
      <c r="C65" s="61">
        <f>SUM(C63:C64)</f>
        <v>2860231.37</v>
      </c>
      <c r="D65" s="61">
        <f>SUM(D63:D64)</f>
        <v>389945.39</v>
      </c>
      <c r="E65" s="61">
        <f>SUM(E63:E64)</f>
        <v>1914836.12</v>
      </c>
      <c r="F65" s="62">
        <f>SUM(F63:F64)</f>
        <v>5165012.88</v>
      </c>
    </row>
    <row r="66" spans="2:6" ht="15.75">
      <c r="B66" s="28"/>
      <c r="C66" s="29"/>
      <c r="D66" s="29"/>
      <c r="E66" s="29"/>
      <c r="F66" s="29"/>
    </row>
    <row r="67" spans="2:6" ht="15.75">
      <c r="B67" s="28"/>
      <c r="C67" s="29"/>
      <c r="D67" s="29"/>
      <c r="E67" s="29"/>
      <c r="F67" s="29"/>
    </row>
    <row r="68" spans="2:6" ht="13.15" customHeight="1">
      <c r="B68" s="168" t="s">
        <v>22</v>
      </c>
      <c r="C68" s="168"/>
      <c r="D68" s="168"/>
      <c r="E68" s="168"/>
      <c r="F68" s="168"/>
    </row>
    <row r="69" spans="2:6" ht="31.5">
      <c r="B69" s="23" t="s">
        <v>29</v>
      </c>
      <c r="C69" s="4" t="s">
        <v>5</v>
      </c>
      <c r="D69" s="4" t="s">
        <v>6</v>
      </c>
      <c r="E69" s="4" t="s">
        <v>7</v>
      </c>
      <c r="F69" s="4" t="s">
        <v>10</v>
      </c>
    </row>
    <row r="70" spans="2:6" ht="15.75">
      <c r="B70" s="1" t="s">
        <v>27</v>
      </c>
      <c r="C70" s="63">
        <v>668806.11</v>
      </c>
      <c r="D70" s="63">
        <v>232548.41999999998</v>
      </c>
      <c r="E70" s="63">
        <v>311585.98</v>
      </c>
      <c r="F70" s="20">
        <f t="shared" ref="F70:F71" si="22">SUM(C70:E70)</f>
        <v>1212940.51</v>
      </c>
    </row>
    <row r="71" spans="2:6" ht="16.5" thickBot="1">
      <c r="B71" s="1" t="s">
        <v>28</v>
      </c>
      <c r="C71" s="63">
        <v>3699948.83</v>
      </c>
      <c r="D71" s="63">
        <v>1350694.44</v>
      </c>
      <c r="E71" s="63">
        <v>507488.35000000009</v>
      </c>
      <c r="F71" s="20">
        <f t="shared" si="22"/>
        <v>5558131.6199999992</v>
      </c>
    </row>
    <row r="72" spans="2:6" ht="16.5" thickBot="1">
      <c r="B72" s="6" t="s">
        <v>8</v>
      </c>
      <c r="C72" s="61">
        <f>SUM(C70:C71)</f>
        <v>4368754.9400000004</v>
      </c>
      <c r="D72" s="61">
        <f t="shared" ref="D72:E72" si="23">SUM(D70:D71)</f>
        <v>1583242.8599999999</v>
      </c>
      <c r="E72" s="61">
        <f t="shared" si="23"/>
        <v>819074.33000000007</v>
      </c>
      <c r="F72" s="62">
        <f>SUM(F70:F71)</f>
        <v>6771072.129999999</v>
      </c>
    </row>
    <row r="73" spans="2:6" ht="15.75">
      <c r="B73" s="28"/>
      <c r="C73" s="29"/>
      <c r="D73" s="29"/>
      <c r="E73" s="29"/>
      <c r="F73" s="29"/>
    </row>
    <row r="75" spans="2:6" ht="33" customHeight="1">
      <c r="B75" s="172" t="s">
        <v>47</v>
      </c>
      <c r="C75" s="172"/>
      <c r="D75" s="172"/>
      <c r="E75" s="172"/>
      <c r="F75" s="172"/>
    </row>
    <row r="76" spans="2:6" ht="31.5">
      <c r="B76" s="23" t="s">
        <v>29</v>
      </c>
      <c r="C76" s="4" t="s">
        <v>5</v>
      </c>
      <c r="D76" s="4" t="s">
        <v>6</v>
      </c>
      <c r="E76" s="4" t="s">
        <v>7</v>
      </c>
      <c r="F76" s="4" t="s">
        <v>10</v>
      </c>
    </row>
    <row r="77" spans="2:6" ht="15.75">
      <c r="B77" s="1" t="s">
        <v>27</v>
      </c>
      <c r="C77" s="63">
        <v>4000</v>
      </c>
      <c r="D77" s="63">
        <v>0</v>
      </c>
      <c r="E77" s="63">
        <v>0</v>
      </c>
      <c r="F77" s="20">
        <f t="shared" ref="F77:F78" si="24">SUM(C77:E77)</f>
        <v>4000</v>
      </c>
    </row>
    <row r="78" spans="2:6" ht="16.5" thickBot="1">
      <c r="B78" s="1" t="s">
        <v>28</v>
      </c>
      <c r="C78" s="63">
        <v>1088878</v>
      </c>
      <c r="D78" s="63">
        <v>0</v>
      </c>
      <c r="E78" s="63">
        <v>0</v>
      </c>
      <c r="F78" s="20">
        <f t="shared" si="24"/>
        <v>1088878</v>
      </c>
    </row>
    <row r="79" spans="2:6" ht="16.5" thickBot="1">
      <c r="B79" s="6" t="s">
        <v>8</v>
      </c>
      <c r="C79" s="61">
        <f>SUM(C77:C78)</f>
        <v>1092878</v>
      </c>
      <c r="D79" s="61">
        <f t="shared" ref="D79:E79" si="25">SUM(D77:D78)</f>
        <v>0</v>
      </c>
      <c r="E79" s="61">
        <f t="shared" si="25"/>
        <v>0</v>
      </c>
      <c r="F79" s="62">
        <f>SUM(F77:F78)</f>
        <v>1092878</v>
      </c>
    </row>
    <row r="80" spans="2:6" ht="15.75">
      <c r="B80" s="28"/>
      <c r="C80" s="29"/>
      <c r="D80" s="29"/>
      <c r="E80" s="29"/>
      <c r="F80" s="29"/>
    </row>
    <row r="82" spans="2:6" ht="14.45" customHeight="1">
      <c r="B82" s="176" t="s">
        <v>80</v>
      </c>
      <c r="C82" s="176"/>
      <c r="D82" s="176"/>
      <c r="E82" s="176"/>
      <c r="F82" s="176"/>
    </row>
    <row r="83" spans="2:6" ht="31.5">
      <c r="B83" s="23" t="s">
        <v>29</v>
      </c>
      <c r="C83" s="4" t="s">
        <v>5</v>
      </c>
      <c r="D83" s="4" t="s">
        <v>6</v>
      </c>
      <c r="E83" s="4" t="s">
        <v>7</v>
      </c>
      <c r="F83" s="4" t="s">
        <v>10</v>
      </c>
    </row>
    <row r="84" spans="2:6" ht="15.75">
      <c r="B84" s="1" t="s">
        <v>27</v>
      </c>
      <c r="C84" s="63">
        <f>SUM(C70,C77)</f>
        <v>672806.11</v>
      </c>
      <c r="D84" s="63">
        <f t="shared" ref="D84:E84" si="26">SUM(D70,D77)</f>
        <v>232548.41999999998</v>
      </c>
      <c r="E84" s="63">
        <f t="shared" si="26"/>
        <v>311585.98</v>
      </c>
      <c r="F84" s="20">
        <f t="shared" ref="F84:F85" si="27">SUM(C84:E84)</f>
        <v>1216940.51</v>
      </c>
    </row>
    <row r="85" spans="2:6" ht="16.5" thickBot="1">
      <c r="B85" s="1" t="s">
        <v>28</v>
      </c>
      <c r="C85" s="63">
        <f>SUM(C71,C78)</f>
        <v>4788826.83</v>
      </c>
      <c r="D85" s="63">
        <f t="shared" ref="D85:E85" si="28">SUM(D71,D78)</f>
        <v>1350694.44</v>
      </c>
      <c r="E85" s="63">
        <f t="shared" si="28"/>
        <v>507488.35000000009</v>
      </c>
      <c r="F85" s="20">
        <f t="shared" si="27"/>
        <v>6647009.6199999992</v>
      </c>
    </row>
    <row r="86" spans="2:6" ht="16.5" thickBot="1">
      <c r="B86" s="6" t="s">
        <v>8</v>
      </c>
      <c r="C86" s="61">
        <f>SUM(C84:C85)</f>
        <v>5461632.9400000004</v>
      </c>
      <c r="D86" s="61">
        <f t="shared" ref="D86:E86" si="29">SUM(D84:D85)</f>
        <v>1583242.8599999999</v>
      </c>
      <c r="E86" s="61">
        <f t="shared" si="29"/>
        <v>819074.33000000007</v>
      </c>
      <c r="F86" s="62">
        <f>SUM(F84:F85)</f>
        <v>7863950.129999999</v>
      </c>
    </row>
    <row r="87" spans="2:6">
      <c r="B87" s="22" t="s">
        <v>11</v>
      </c>
      <c r="C87" s="22"/>
      <c r="F87" s="43"/>
    </row>
    <row r="88" spans="2:6">
      <c r="B88" s="22" t="s">
        <v>23</v>
      </c>
      <c r="C88" s="22"/>
    </row>
  </sheetData>
  <mergeCells count="14">
    <mergeCell ref="B2:F2"/>
    <mergeCell ref="B33:F33"/>
    <mergeCell ref="B26:F26"/>
    <mergeCell ref="B3:F3"/>
    <mergeCell ref="B5:F5"/>
    <mergeCell ref="B12:F12"/>
    <mergeCell ref="B19:F19"/>
    <mergeCell ref="B75:F75"/>
    <mergeCell ref="B82:F82"/>
    <mergeCell ref="B40:F40"/>
    <mergeCell ref="B47:F47"/>
    <mergeCell ref="B54:F54"/>
    <mergeCell ref="B61:F61"/>
    <mergeCell ref="B68:F68"/>
  </mergeCells>
  <pageMargins left="0.70866141732283472" right="0.70866141732283472" top="1.7322834645669292" bottom="1.8110236220472442" header="0.31496062992125984" footer="0.31496062992125984"/>
  <pageSetup paperSize="8" scale="8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88"/>
  <sheetViews>
    <sheetView topLeftCell="A37" zoomScaleNormal="100" workbookViewId="0">
      <selection activeCell="C84" activeCellId="11" sqref="C7:E8 C14:E15 C21:E22 C28:E29 C35:E36 C42:E43 C49:E50 C56:E57 C63:E64 C70:E71 C77:E78 C84:E85"/>
    </sheetView>
  </sheetViews>
  <sheetFormatPr defaultColWidth="8.85546875" defaultRowHeight="14.25"/>
  <cols>
    <col min="1" max="1" width="8.85546875" style="64"/>
    <col min="2" max="2" width="50.7109375" style="64" customWidth="1"/>
    <col min="3" max="4" width="26.7109375" style="64" customWidth="1"/>
    <col min="5" max="5" width="20.7109375" style="64" customWidth="1"/>
    <col min="6" max="6" width="30.7109375" style="64" customWidth="1"/>
    <col min="7" max="7" width="18.7109375" style="64" customWidth="1"/>
    <col min="8" max="8" width="15.28515625" style="64" customWidth="1"/>
    <col min="9" max="9" width="16.42578125" style="64" customWidth="1"/>
    <col min="10" max="10" width="18.140625" style="64" customWidth="1"/>
    <col min="11" max="16384" width="8.85546875" style="64"/>
  </cols>
  <sheetData>
    <row r="2" spans="2:7">
      <c r="B2" s="177" t="s">
        <v>98</v>
      </c>
      <c r="C2" s="177"/>
      <c r="D2" s="177"/>
      <c r="E2" s="177"/>
      <c r="F2" s="177"/>
    </row>
    <row r="3" spans="2:7">
      <c r="B3" s="178" t="s">
        <v>30</v>
      </c>
      <c r="C3" s="178"/>
      <c r="D3" s="178"/>
      <c r="E3" s="178"/>
      <c r="F3" s="178"/>
    </row>
    <row r="5" spans="2:7" ht="15">
      <c r="B5" s="181" t="s">
        <v>55</v>
      </c>
      <c r="C5" s="181"/>
      <c r="D5" s="181"/>
      <c r="E5" s="181"/>
      <c r="F5" s="181"/>
    </row>
    <row r="6" spans="2:7" ht="31.5">
      <c r="B6" s="23" t="s">
        <v>31</v>
      </c>
      <c r="C6" s="4" t="s">
        <v>5</v>
      </c>
      <c r="D6" s="4" t="s">
        <v>6</v>
      </c>
      <c r="E6" s="4" t="s">
        <v>7</v>
      </c>
      <c r="F6" s="4" t="s">
        <v>10</v>
      </c>
    </row>
    <row r="7" spans="2:7" ht="15.75">
      <c r="B7" s="65" t="s">
        <v>32</v>
      </c>
      <c r="C7" s="63">
        <v>40083699.659999996</v>
      </c>
      <c r="D7" s="63">
        <v>12831184.370000001</v>
      </c>
      <c r="E7" s="63">
        <v>7611585.0499999998</v>
      </c>
      <c r="F7" s="20">
        <f t="shared" ref="F7:F8" si="0">SUM(C7:E7)</f>
        <v>60526469.079999998</v>
      </c>
    </row>
    <row r="8" spans="2:7" ht="16.5" thickBot="1">
      <c r="B8" s="65" t="s">
        <v>32</v>
      </c>
      <c r="C8" s="63">
        <v>578321.5</v>
      </c>
      <c r="D8" s="63">
        <v>270082.8</v>
      </c>
      <c r="E8" s="63">
        <v>0</v>
      </c>
      <c r="F8" s="20">
        <f t="shared" si="0"/>
        <v>848404.3</v>
      </c>
    </row>
    <row r="9" spans="2:7" ht="16.5" thickBot="1">
      <c r="B9" s="6" t="s">
        <v>8</v>
      </c>
      <c r="C9" s="61">
        <f>SUM(C7:C8)</f>
        <v>40662021.159999996</v>
      </c>
      <c r="D9" s="61">
        <f t="shared" ref="D9:E9" si="1">SUM(D7:D8)</f>
        <v>13101267.170000002</v>
      </c>
      <c r="E9" s="61">
        <f t="shared" si="1"/>
        <v>7611585.0499999998</v>
      </c>
      <c r="F9" s="62">
        <f>SUM(F7:F8)</f>
        <v>61374873.379999995</v>
      </c>
    </row>
    <row r="10" spans="2:7" ht="15.75">
      <c r="B10" s="28"/>
      <c r="C10" s="29"/>
      <c r="D10" s="29"/>
      <c r="E10" s="29"/>
      <c r="F10" s="29"/>
      <c r="G10" s="43"/>
    </row>
    <row r="12" spans="2:7" ht="15">
      <c r="B12" s="180" t="s">
        <v>49</v>
      </c>
      <c r="C12" s="180"/>
      <c r="D12" s="180"/>
      <c r="E12" s="180"/>
      <c r="F12" s="180"/>
    </row>
    <row r="13" spans="2:7" ht="31.5">
      <c r="B13" s="23" t="s">
        <v>33</v>
      </c>
      <c r="C13" s="4" t="s">
        <v>5</v>
      </c>
      <c r="D13" s="4" t="s">
        <v>6</v>
      </c>
      <c r="E13" s="4" t="s">
        <v>7</v>
      </c>
      <c r="F13" s="4" t="s">
        <v>10</v>
      </c>
    </row>
    <row r="14" spans="2:7" ht="15.75">
      <c r="B14" s="65" t="s">
        <v>32</v>
      </c>
      <c r="C14" s="63">
        <v>359769.87</v>
      </c>
      <c r="D14" s="63">
        <v>1242398.93</v>
      </c>
      <c r="E14" s="63">
        <v>702113.77</v>
      </c>
      <c r="F14" s="20">
        <f t="shared" ref="F14:F15" si="2">SUM(C14:E14)</f>
        <v>2304282.5699999998</v>
      </c>
    </row>
    <row r="15" spans="2:7" ht="16.5" thickBot="1">
      <c r="B15" s="65" t="s">
        <v>32</v>
      </c>
      <c r="C15" s="63">
        <v>13417.93</v>
      </c>
      <c r="D15" s="63">
        <v>0</v>
      </c>
      <c r="E15" s="63">
        <v>0</v>
      </c>
      <c r="F15" s="20">
        <f t="shared" si="2"/>
        <v>13417.93</v>
      </c>
    </row>
    <row r="16" spans="2:7" ht="16.5" thickBot="1">
      <c r="B16" s="6" t="s">
        <v>8</v>
      </c>
      <c r="C16" s="61">
        <f>SUM(C14:C15)</f>
        <v>373187.8</v>
      </c>
      <c r="D16" s="61">
        <f t="shared" ref="D16:E16" si="3">SUM(D14:D15)</f>
        <v>1242398.93</v>
      </c>
      <c r="E16" s="61">
        <f t="shared" si="3"/>
        <v>702113.77</v>
      </c>
      <c r="F16" s="62">
        <f>SUM(F14:F15)</f>
        <v>2317700.5</v>
      </c>
    </row>
    <row r="17" spans="2:7" ht="15.75">
      <c r="B17" s="28"/>
      <c r="C17" s="29"/>
      <c r="D17" s="29"/>
      <c r="E17" s="29"/>
      <c r="F17" s="29"/>
    </row>
    <row r="19" spans="2:7" ht="15">
      <c r="B19" s="181" t="s">
        <v>103</v>
      </c>
      <c r="C19" s="181"/>
      <c r="D19" s="181"/>
      <c r="E19" s="181"/>
      <c r="F19" s="181"/>
    </row>
    <row r="20" spans="2:7" ht="31.5">
      <c r="B20" s="23" t="s">
        <v>31</v>
      </c>
      <c r="C20" s="4" t="s">
        <v>5</v>
      </c>
      <c r="D20" s="4" t="s">
        <v>6</v>
      </c>
      <c r="E20" s="4" t="s">
        <v>7</v>
      </c>
      <c r="F20" s="4" t="s">
        <v>10</v>
      </c>
    </row>
    <row r="21" spans="2:7" ht="15.75">
      <c r="B21" s="65" t="s">
        <v>32</v>
      </c>
      <c r="C21" s="63">
        <f>SUM(C7,C14)</f>
        <v>40443469.529999994</v>
      </c>
      <c r="D21" s="63">
        <f t="shared" ref="D21:E21" si="4">SUM(D7,D14)</f>
        <v>14073583.300000001</v>
      </c>
      <c r="E21" s="63">
        <f t="shared" si="4"/>
        <v>8313698.8200000003</v>
      </c>
      <c r="F21" s="20">
        <f t="shared" ref="F21:F22" si="5">SUM(C21:E21)</f>
        <v>62830751.649999999</v>
      </c>
    </row>
    <row r="22" spans="2:7" ht="16.5" thickBot="1">
      <c r="B22" s="65" t="s">
        <v>32</v>
      </c>
      <c r="C22" s="63">
        <f>SUM(C8,C15)</f>
        <v>591739.43000000005</v>
      </c>
      <c r="D22" s="63">
        <f t="shared" ref="D22:E22" si="6">SUM(D8,D15)</f>
        <v>270082.8</v>
      </c>
      <c r="E22" s="63">
        <f t="shared" si="6"/>
        <v>0</v>
      </c>
      <c r="F22" s="20">
        <f t="shared" si="5"/>
        <v>861822.23</v>
      </c>
    </row>
    <row r="23" spans="2:7" ht="16.5" thickBot="1">
      <c r="B23" s="6" t="s">
        <v>8</v>
      </c>
      <c r="C23" s="61">
        <f>SUM(C21:C22)</f>
        <v>41035208.959999993</v>
      </c>
      <c r="D23" s="61">
        <f t="shared" ref="D23:E23" si="7">SUM(D21:D22)</f>
        <v>14343666.100000001</v>
      </c>
      <c r="E23" s="61">
        <f t="shared" si="7"/>
        <v>8313698.8200000003</v>
      </c>
      <c r="F23" s="62">
        <f>SUM(F21:F22)</f>
        <v>63692573.879999995</v>
      </c>
    </row>
    <row r="24" spans="2:7" ht="15.75">
      <c r="B24" s="28"/>
      <c r="C24" s="29"/>
      <c r="D24" s="29"/>
      <c r="E24" s="29"/>
      <c r="F24" s="29"/>
      <c r="G24" s="43"/>
    </row>
    <row r="25" spans="2:7" ht="15.75">
      <c r="B25" s="28"/>
      <c r="C25" s="29"/>
      <c r="D25" s="29"/>
      <c r="E25" s="29"/>
      <c r="F25" s="29"/>
    </row>
    <row r="26" spans="2:7" ht="15">
      <c r="B26" s="181" t="s">
        <v>12</v>
      </c>
      <c r="C26" s="181"/>
      <c r="D26" s="181"/>
      <c r="E26" s="181"/>
      <c r="F26" s="181"/>
    </row>
    <row r="27" spans="2:7" ht="31.5">
      <c r="B27" s="23" t="s">
        <v>31</v>
      </c>
      <c r="C27" s="4" t="s">
        <v>5</v>
      </c>
      <c r="D27" s="4" t="s">
        <v>6</v>
      </c>
      <c r="E27" s="4" t="s">
        <v>7</v>
      </c>
      <c r="F27" s="4" t="s">
        <v>10</v>
      </c>
    </row>
    <row r="28" spans="2:7" ht="15.75">
      <c r="B28" s="65" t="s">
        <v>32</v>
      </c>
      <c r="C28" s="63">
        <v>19807826.120000001</v>
      </c>
      <c r="D28" s="63">
        <v>10287539.75</v>
      </c>
      <c r="E28" s="63">
        <v>5839514.6999999993</v>
      </c>
      <c r="F28" s="20">
        <f t="shared" ref="F28:F29" si="8">SUM(C28:E28)</f>
        <v>35934880.57</v>
      </c>
    </row>
    <row r="29" spans="2:7" ht="16.5" thickBot="1">
      <c r="B29" s="65" t="s">
        <v>32</v>
      </c>
      <c r="C29" s="63">
        <v>455499.73</v>
      </c>
      <c r="D29" s="63">
        <v>202562.1</v>
      </c>
      <c r="E29" s="63">
        <v>0</v>
      </c>
      <c r="F29" s="20">
        <f t="shared" si="8"/>
        <v>658061.82999999996</v>
      </c>
    </row>
    <row r="30" spans="2:7" ht="16.5" thickBot="1">
      <c r="B30" s="6" t="s">
        <v>8</v>
      </c>
      <c r="C30" s="61">
        <f>SUM(C28:C29)</f>
        <v>20263325.850000001</v>
      </c>
      <c r="D30" s="61">
        <f t="shared" ref="D30:E30" si="9">SUM(D28:D29)</f>
        <v>10490101.85</v>
      </c>
      <c r="E30" s="61">
        <f t="shared" si="9"/>
        <v>5839514.6999999993</v>
      </c>
      <c r="F30" s="62">
        <f>SUM(F28:F29)</f>
        <v>36592942.399999999</v>
      </c>
    </row>
    <row r="31" spans="2:7" ht="15.75">
      <c r="B31" s="28"/>
      <c r="C31" s="29"/>
      <c r="D31" s="29"/>
      <c r="E31" s="29"/>
      <c r="F31" s="29"/>
    </row>
    <row r="33" spans="2:6" ht="15">
      <c r="B33" s="180" t="s">
        <v>50</v>
      </c>
      <c r="C33" s="180"/>
      <c r="D33" s="180"/>
      <c r="E33" s="180"/>
      <c r="F33" s="180"/>
    </row>
    <row r="34" spans="2:6" ht="31.5">
      <c r="B34" s="23" t="s">
        <v>31</v>
      </c>
      <c r="C34" s="4" t="s">
        <v>5</v>
      </c>
      <c r="D34" s="4" t="s">
        <v>6</v>
      </c>
      <c r="E34" s="4" t="s">
        <v>7</v>
      </c>
      <c r="F34" s="4" t="s">
        <v>10</v>
      </c>
    </row>
    <row r="35" spans="2:6" ht="15.75">
      <c r="B35" s="65" t="s">
        <v>32</v>
      </c>
      <c r="C35" s="63">
        <v>14168.76</v>
      </c>
      <c r="D35" s="63">
        <v>1133626.96</v>
      </c>
      <c r="E35" s="63">
        <v>650975.97</v>
      </c>
      <c r="F35" s="20">
        <f t="shared" ref="F35:F36" si="10">SUM(C35:E35)</f>
        <v>1798771.69</v>
      </c>
    </row>
    <row r="36" spans="2:6" ht="16.5" thickBot="1">
      <c r="B36" s="65" t="s">
        <v>32</v>
      </c>
      <c r="C36" s="63">
        <v>8274.5300000000007</v>
      </c>
      <c r="D36" s="63">
        <v>0</v>
      </c>
      <c r="E36" s="63">
        <v>0</v>
      </c>
      <c r="F36" s="20">
        <f t="shared" si="10"/>
        <v>8274.5300000000007</v>
      </c>
    </row>
    <row r="37" spans="2:6" ht="16.5" thickBot="1">
      <c r="B37" s="6" t="s">
        <v>8</v>
      </c>
      <c r="C37" s="61">
        <f>SUM(C35:C36)</f>
        <v>22443.29</v>
      </c>
      <c r="D37" s="61">
        <f t="shared" ref="D37:E37" si="11">SUM(D35:D36)</f>
        <v>1133626.96</v>
      </c>
      <c r="E37" s="61">
        <f t="shared" si="11"/>
        <v>650975.97</v>
      </c>
      <c r="F37" s="62">
        <f>SUM(F35:F36)</f>
        <v>1807046.22</v>
      </c>
    </row>
    <row r="38" spans="2:6" ht="15.75">
      <c r="B38" s="28"/>
      <c r="C38" s="29"/>
      <c r="D38" s="29"/>
      <c r="E38" s="29"/>
      <c r="F38" s="29"/>
    </row>
    <row r="40" spans="2:6" ht="15">
      <c r="B40" s="180" t="s">
        <v>104</v>
      </c>
      <c r="C40" s="180"/>
      <c r="D40" s="180"/>
      <c r="E40" s="180"/>
      <c r="F40" s="180"/>
    </row>
    <row r="41" spans="2:6" ht="31.5">
      <c r="B41" s="23" t="s">
        <v>31</v>
      </c>
      <c r="C41" s="4" t="s">
        <v>5</v>
      </c>
      <c r="D41" s="4" t="s">
        <v>6</v>
      </c>
      <c r="E41" s="4" t="s">
        <v>7</v>
      </c>
      <c r="F41" s="4" t="s">
        <v>10</v>
      </c>
    </row>
    <row r="42" spans="2:6" ht="15.75">
      <c r="B42" s="65" t="s">
        <v>32</v>
      </c>
      <c r="C42" s="63">
        <f>SUM(C28,C35)</f>
        <v>19821994.880000003</v>
      </c>
      <c r="D42" s="63">
        <f t="shared" ref="D42:E42" si="12">SUM(D28,D35)</f>
        <v>11421166.710000001</v>
      </c>
      <c r="E42" s="63">
        <f t="shared" si="12"/>
        <v>6490490.669999999</v>
      </c>
      <c r="F42" s="20">
        <f t="shared" ref="F42:F43" si="13">SUM(C42:E42)</f>
        <v>37733652.260000005</v>
      </c>
    </row>
    <row r="43" spans="2:6" ht="16.5" thickBot="1">
      <c r="B43" s="65" t="s">
        <v>32</v>
      </c>
      <c r="C43" s="63">
        <f>SUM(C29,C36)</f>
        <v>463774.26</v>
      </c>
      <c r="D43" s="63">
        <f t="shared" ref="D43:E43" si="14">SUM(D29,D36)</f>
        <v>202562.1</v>
      </c>
      <c r="E43" s="63">
        <f t="shared" si="14"/>
        <v>0</v>
      </c>
      <c r="F43" s="20">
        <f t="shared" si="13"/>
        <v>666336.36</v>
      </c>
    </row>
    <row r="44" spans="2:6" ht="16.5" thickBot="1">
      <c r="B44" s="6" t="s">
        <v>8</v>
      </c>
      <c r="C44" s="61">
        <f>SUM(C42,C43)</f>
        <v>20285769.140000004</v>
      </c>
      <c r="D44" s="61">
        <f t="shared" ref="D44:E44" si="15">SUM(D42:D43)</f>
        <v>11623728.810000001</v>
      </c>
      <c r="E44" s="61">
        <f t="shared" si="15"/>
        <v>6490490.669999999</v>
      </c>
      <c r="F44" s="62">
        <f>SUM(F42:F43)</f>
        <v>38399988.620000005</v>
      </c>
    </row>
    <row r="45" spans="2:6" ht="15.75">
      <c r="B45" s="28"/>
      <c r="C45" s="29"/>
      <c r="D45" s="29"/>
      <c r="E45" s="29"/>
      <c r="F45" s="29"/>
    </row>
    <row r="46" spans="2:6" ht="15.75">
      <c r="B46" s="28"/>
      <c r="C46" s="29"/>
      <c r="D46" s="29"/>
      <c r="E46" s="29"/>
      <c r="F46" s="29"/>
    </row>
    <row r="47" spans="2:6" ht="15">
      <c r="B47" s="180" t="s">
        <v>51</v>
      </c>
      <c r="C47" s="180"/>
      <c r="D47" s="180"/>
      <c r="E47" s="180"/>
      <c r="F47" s="180"/>
    </row>
    <row r="48" spans="2:6" ht="31.5">
      <c r="B48" s="23" t="s">
        <v>33</v>
      </c>
      <c r="C48" s="4" t="s">
        <v>5</v>
      </c>
      <c r="D48" s="4" t="s">
        <v>6</v>
      </c>
      <c r="E48" s="4" t="s">
        <v>7</v>
      </c>
      <c r="F48" s="4" t="s">
        <v>10</v>
      </c>
    </row>
    <row r="49" spans="2:6" ht="15.75">
      <c r="B49" s="65" t="s">
        <v>32</v>
      </c>
      <c r="C49" s="63">
        <v>7369136.6100000003</v>
      </c>
      <c r="D49" s="63">
        <v>1398957.94</v>
      </c>
      <c r="E49" s="63">
        <v>1862265.21</v>
      </c>
      <c r="F49" s="20">
        <f t="shared" ref="F49:F50" si="16">SUM(C49:E49)</f>
        <v>10630359.760000002</v>
      </c>
    </row>
    <row r="50" spans="2:6" ht="16.5" thickBot="1">
      <c r="B50" s="65" t="s">
        <v>32</v>
      </c>
      <c r="C50" s="63">
        <v>177585.8</v>
      </c>
      <c r="D50" s="63">
        <v>27939.599999999999</v>
      </c>
      <c r="E50" s="63">
        <v>10583</v>
      </c>
      <c r="F50" s="20">
        <f t="shared" si="16"/>
        <v>216108.4</v>
      </c>
    </row>
    <row r="51" spans="2:6" ht="16.5" thickBot="1">
      <c r="B51" s="6" t="s">
        <v>8</v>
      </c>
      <c r="C51" s="61">
        <f>SUM(C49:C50)</f>
        <v>7546722.4100000001</v>
      </c>
      <c r="D51" s="61">
        <f t="shared" ref="D51:E51" si="17">SUM(D49:D50)</f>
        <v>1426897.54</v>
      </c>
      <c r="E51" s="61">
        <f t="shared" si="17"/>
        <v>1872848.21</v>
      </c>
      <c r="F51" s="62">
        <f>SUM(F49:F50)</f>
        <v>10846468.160000002</v>
      </c>
    </row>
    <row r="52" spans="2:6" ht="15.75">
      <c r="B52" s="28"/>
      <c r="C52" s="29"/>
      <c r="D52" s="29"/>
      <c r="E52" s="29"/>
      <c r="F52" s="29"/>
    </row>
    <row r="54" spans="2:6" ht="15">
      <c r="B54" s="180" t="s">
        <v>52</v>
      </c>
      <c r="C54" s="180"/>
      <c r="D54" s="180"/>
      <c r="E54" s="180"/>
      <c r="F54" s="180"/>
    </row>
    <row r="55" spans="2:6" ht="31.5">
      <c r="B55" s="23" t="s">
        <v>31</v>
      </c>
      <c r="C55" s="4" t="s">
        <v>5</v>
      </c>
      <c r="D55" s="4" t="s">
        <v>6</v>
      </c>
      <c r="E55" s="4" t="s">
        <v>7</v>
      </c>
      <c r="F55" s="4" t="s">
        <v>10</v>
      </c>
    </row>
    <row r="56" spans="2:6" ht="15.75">
      <c r="B56" s="65" t="s">
        <v>32</v>
      </c>
      <c r="C56" s="63">
        <v>0</v>
      </c>
      <c r="D56" s="63">
        <v>624748.69999999995</v>
      </c>
      <c r="E56" s="63">
        <v>16596.21</v>
      </c>
      <c r="F56" s="20">
        <f t="shared" ref="F56:F57" si="18">SUM(C56:E56)</f>
        <v>641344.90999999992</v>
      </c>
    </row>
    <row r="57" spans="2:6" ht="16.5" thickBot="1">
      <c r="B57" s="65" t="s">
        <v>32</v>
      </c>
      <c r="C57" s="63">
        <v>5446.6</v>
      </c>
      <c r="D57" s="63">
        <v>0</v>
      </c>
      <c r="E57" s="63">
        <v>0</v>
      </c>
      <c r="F57" s="20">
        <f t="shared" si="18"/>
        <v>5446.6</v>
      </c>
    </row>
    <row r="58" spans="2:6" ht="16.5" thickBot="1">
      <c r="B58" s="6" t="s">
        <v>8</v>
      </c>
      <c r="C58" s="61">
        <f>SUM(C56:C57)</f>
        <v>5446.6</v>
      </c>
      <c r="D58" s="61">
        <f t="shared" ref="D58:E58" si="19">SUM(D56:D57)</f>
        <v>624748.69999999995</v>
      </c>
      <c r="E58" s="61">
        <f t="shared" si="19"/>
        <v>16596.21</v>
      </c>
      <c r="F58" s="62">
        <f>SUM(F56:F57)</f>
        <v>646791.50999999989</v>
      </c>
    </row>
    <row r="59" spans="2:6" ht="15.75">
      <c r="B59" s="28"/>
      <c r="C59" s="29"/>
      <c r="D59" s="29"/>
      <c r="E59" s="29"/>
      <c r="F59" s="29"/>
    </row>
    <row r="61" spans="2:6" ht="15">
      <c r="B61" s="180" t="s">
        <v>105</v>
      </c>
      <c r="C61" s="180"/>
      <c r="D61" s="180"/>
      <c r="E61" s="180"/>
      <c r="F61" s="180"/>
    </row>
    <row r="62" spans="2:6" ht="31.5">
      <c r="B62" s="23" t="s">
        <v>31</v>
      </c>
      <c r="C62" s="4" t="s">
        <v>5</v>
      </c>
      <c r="D62" s="4" t="s">
        <v>6</v>
      </c>
      <c r="E62" s="4" t="s">
        <v>7</v>
      </c>
      <c r="F62" s="4" t="s">
        <v>10</v>
      </c>
    </row>
    <row r="63" spans="2:6" ht="15.75">
      <c r="B63" s="65" t="s">
        <v>32</v>
      </c>
      <c r="C63" s="63">
        <f>SUM(C49,C56)</f>
        <v>7369136.6100000003</v>
      </c>
      <c r="D63" s="63">
        <f t="shared" ref="D63:E63" si="20">SUM(D49,D56)</f>
        <v>2023706.64</v>
      </c>
      <c r="E63" s="63">
        <f t="shared" si="20"/>
        <v>1878861.42</v>
      </c>
      <c r="F63" s="20">
        <f t="shared" ref="F63:F64" si="21">SUM(C63:E63)</f>
        <v>11271704.67</v>
      </c>
    </row>
    <row r="64" spans="2:6" ht="16.5" thickBot="1">
      <c r="B64" s="65" t="s">
        <v>32</v>
      </c>
      <c r="C64" s="63">
        <f>SUM(C50,C57)</f>
        <v>183032.4</v>
      </c>
      <c r="D64" s="63">
        <f t="shared" ref="D64:E64" si="22">SUM(D50,D57)</f>
        <v>27939.599999999999</v>
      </c>
      <c r="E64" s="63">
        <f t="shared" si="22"/>
        <v>10583</v>
      </c>
      <c r="F64" s="20">
        <f t="shared" si="21"/>
        <v>221555</v>
      </c>
    </row>
    <row r="65" spans="2:10" ht="16.5" thickBot="1">
      <c r="B65" s="6" t="s">
        <v>8</v>
      </c>
      <c r="C65" s="61">
        <f>SUM(C63:C64)</f>
        <v>7552169.0100000007</v>
      </c>
      <c r="D65" s="61">
        <f t="shared" ref="D65:E65" si="23">SUM(D63:D64)</f>
        <v>2051646.24</v>
      </c>
      <c r="E65" s="61">
        <f t="shared" si="23"/>
        <v>1889444.42</v>
      </c>
      <c r="F65" s="62">
        <f>SUM(F63:F64)</f>
        <v>11493259.67</v>
      </c>
    </row>
    <row r="66" spans="2:10" ht="15.75">
      <c r="B66" s="28"/>
      <c r="C66" s="29"/>
      <c r="D66" s="29"/>
      <c r="E66" s="29"/>
      <c r="F66" s="29"/>
    </row>
    <row r="67" spans="2:10" ht="15.75">
      <c r="B67" s="28"/>
      <c r="C67" s="29"/>
      <c r="D67" s="29"/>
      <c r="E67" s="29"/>
      <c r="F67" s="29"/>
    </row>
    <row r="68" spans="2:10" ht="15">
      <c r="B68" s="180" t="s">
        <v>53</v>
      </c>
      <c r="C68" s="180"/>
      <c r="D68" s="180"/>
      <c r="E68" s="180"/>
      <c r="F68" s="180"/>
    </row>
    <row r="69" spans="2:10" ht="31.5">
      <c r="B69" s="23" t="s">
        <v>31</v>
      </c>
      <c r="C69" s="4" t="s">
        <v>5</v>
      </c>
      <c r="D69" s="4" t="s">
        <v>6</v>
      </c>
      <c r="E69" s="4" t="s">
        <v>7</v>
      </c>
      <c r="F69" s="4" t="s">
        <v>10</v>
      </c>
    </row>
    <row r="70" spans="2:10" ht="15.75">
      <c r="B70" s="65" t="s">
        <v>32</v>
      </c>
      <c r="C70" s="63">
        <v>27176962.73</v>
      </c>
      <c r="D70" s="63">
        <v>11686497.690000001</v>
      </c>
      <c r="E70" s="63">
        <v>7701779.9100000001</v>
      </c>
      <c r="F70" s="20">
        <f t="shared" ref="F70:F71" si="24">SUM(C70:E70)</f>
        <v>46565240.329999998</v>
      </c>
      <c r="G70" s="43"/>
      <c r="H70" s="43"/>
      <c r="I70" s="43"/>
      <c r="J70" s="43"/>
    </row>
    <row r="71" spans="2:10" ht="16.5" thickBot="1">
      <c r="B71" s="65" t="s">
        <v>32</v>
      </c>
      <c r="C71" s="63">
        <v>633085.53</v>
      </c>
      <c r="D71" s="63">
        <v>230501.7</v>
      </c>
      <c r="E71" s="63">
        <v>10583</v>
      </c>
      <c r="F71" s="20">
        <f t="shared" si="24"/>
        <v>874170.23</v>
      </c>
      <c r="G71" s="43"/>
      <c r="H71" s="43"/>
      <c r="I71" s="43"/>
      <c r="J71" s="43"/>
    </row>
    <row r="72" spans="2:10" ht="16.5" thickBot="1">
      <c r="B72" s="6" t="s">
        <v>8</v>
      </c>
      <c r="C72" s="61">
        <f>SUM(C70:C71)</f>
        <v>27810048.260000002</v>
      </c>
      <c r="D72" s="61">
        <f t="shared" ref="D72:E72" si="25">SUM(D70:D71)</f>
        <v>11916999.390000001</v>
      </c>
      <c r="E72" s="61">
        <f t="shared" si="25"/>
        <v>7712362.9100000001</v>
      </c>
      <c r="F72" s="62">
        <f>SUM(F70:F71)</f>
        <v>47439410.559999995</v>
      </c>
      <c r="G72" s="43"/>
      <c r="H72" s="43"/>
      <c r="I72" s="43"/>
      <c r="J72" s="43"/>
    </row>
    <row r="73" spans="2:10" ht="15.75">
      <c r="B73" s="28"/>
      <c r="C73" s="29"/>
      <c r="D73" s="29"/>
      <c r="E73" s="29"/>
      <c r="F73" s="29"/>
    </row>
    <row r="75" spans="2:10" ht="15">
      <c r="B75" s="180" t="s">
        <v>54</v>
      </c>
      <c r="C75" s="180"/>
      <c r="D75" s="180"/>
      <c r="E75" s="180"/>
      <c r="F75" s="180"/>
    </row>
    <row r="76" spans="2:10" ht="31.5">
      <c r="B76" s="23" t="s">
        <v>31</v>
      </c>
      <c r="C76" s="4" t="s">
        <v>5</v>
      </c>
      <c r="D76" s="4" t="s">
        <v>6</v>
      </c>
      <c r="E76" s="4" t="s">
        <v>7</v>
      </c>
      <c r="F76" s="4" t="s">
        <v>10</v>
      </c>
    </row>
    <row r="77" spans="2:10" ht="15.75">
      <c r="B77" s="65" t="s">
        <v>32</v>
      </c>
      <c r="C77" s="63">
        <v>14168.76</v>
      </c>
      <c r="D77" s="63">
        <v>1758375.66</v>
      </c>
      <c r="E77" s="63">
        <v>667572.17999999993</v>
      </c>
      <c r="F77" s="20">
        <f t="shared" ref="F77:F78" si="26">SUM(C77:E77)</f>
        <v>2440116.5999999996</v>
      </c>
    </row>
    <row r="78" spans="2:10" ht="16.5" thickBot="1">
      <c r="B78" s="65" t="s">
        <v>32</v>
      </c>
      <c r="C78" s="63">
        <v>13721.130000000001</v>
      </c>
      <c r="D78" s="63">
        <v>0</v>
      </c>
      <c r="E78" s="63">
        <v>0</v>
      </c>
      <c r="F78" s="20">
        <f t="shared" si="26"/>
        <v>13721.130000000001</v>
      </c>
    </row>
    <row r="79" spans="2:10" ht="16.5" thickBot="1">
      <c r="B79" s="6" t="s">
        <v>8</v>
      </c>
      <c r="C79" s="61">
        <f>SUM(C77:C78)</f>
        <v>27889.89</v>
      </c>
      <c r="D79" s="61">
        <f t="shared" ref="D79:E79" si="27">SUM(D77:D78)</f>
        <v>1758375.66</v>
      </c>
      <c r="E79" s="61">
        <f t="shared" si="27"/>
        <v>667572.17999999993</v>
      </c>
      <c r="F79" s="62">
        <f>SUM(F77:F78)</f>
        <v>2453837.7299999995</v>
      </c>
    </row>
    <row r="80" spans="2:10" ht="15.75">
      <c r="B80" s="28"/>
      <c r="C80" s="29"/>
      <c r="D80" s="29"/>
      <c r="E80" s="29"/>
      <c r="F80" s="29"/>
    </row>
    <row r="82" spans="2:6" ht="15">
      <c r="B82" s="180" t="s">
        <v>106</v>
      </c>
      <c r="C82" s="180"/>
      <c r="D82" s="180"/>
      <c r="E82" s="180"/>
      <c r="F82" s="180"/>
    </row>
    <row r="83" spans="2:6" ht="31.5">
      <c r="B83" s="23" t="s">
        <v>31</v>
      </c>
      <c r="C83" s="4" t="s">
        <v>5</v>
      </c>
      <c r="D83" s="4" t="s">
        <v>6</v>
      </c>
      <c r="E83" s="4" t="s">
        <v>7</v>
      </c>
      <c r="F83" s="4" t="s">
        <v>10</v>
      </c>
    </row>
    <row r="84" spans="2:6" ht="15.75">
      <c r="B84" s="65" t="s">
        <v>32</v>
      </c>
      <c r="C84" s="63">
        <f>SUM(C70,C77)</f>
        <v>27191131.490000002</v>
      </c>
      <c r="D84" s="63">
        <f t="shared" ref="D84:E84" si="28">SUM(D70,D77)</f>
        <v>13444873.350000001</v>
      </c>
      <c r="E84" s="63">
        <f t="shared" si="28"/>
        <v>8369352.0899999999</v>
      </c>
      <c r="F84" s="20">
        <f t="shared" ref="F84:F85" si="29">SUM(C84:E84)</f>
        <v>49005356.930000007</v>
      </c>
    </row>
    <row r="85" spans="2:6" ht="16.5" thickBot="1">
      <c r="B85" s="65" t="s">
        <v>32</v>
      </c>
      <c r="C85" s="63">
        <f>SUM(C71,C78)</f>
        <v>646806.66</v>
      </c>
      <c r="D85" s="63">
        <f t="shared" ref="D85:E85" si="30">SUM(D71,D78)</f>
        <v>230501.7</v>
      </c>
      <c r="E85" s="63">
        <f t="shared" si="30"/>
        <v>10583</v>
      </c>
      <c r="F85" s="20">
        <f t="shared" si="29"/>
        <v>887891.3600000001</v>
      </c>
    </row>
    <row r="86" spans="2:6" ht="16.5" thickBot="1">
      <c r="B86" s="6" t="s">
        <v>8</v>
      </c>
      <c r="C86" s="61">
        <f>SUM(C84:C85)</f>
        <v>27837938.150000002</v>
      </c>
      <c r="D86" s="61">
        <f t="shared" ref="D86:E86" si="31">SUM(D84:D85)</f>
        <v>13675375.050000001</v>
      </c>
      <c r="E86" s="61">
        <f t="shared" si="31"/>
        <v>8379935.0899999999</v>
      </c>
      <c r="F86" s="62">
        <f>SUM(F84:F85)</f>
        <v>49893248.290000007</v>
      </c>
    </row>
    <row r="87" spans="2:6">
      <c r="B87" s="66" t="s">
        <v>11</v>
      </c>
      <c r="F87" s="43"/>
    </row>
    <row r="88" spans="2:6">
      <c r="B88" s="66" t="s">
        <v>23</v>
      </c>
    </row>
  </sheetData>
  <mergeCells count="14">
    <mergeCell ref="B2:F2"/>
    <mergeCell ref="B61:F61"/>
    <mergeCell ref="B68:F68"/>
    <mergeCell ref="B75:F75"/>
    <mergeCell ref="B82:F82"/>
    <mergeCell ref="B33:F33"/>
    <mergeCell ref="B40:F40"/>
    <mergeCell ref="B47:F47"/>
    <mergeCell ref="B54:F54"/>
    <mergeCell ref="B26:F26"/>
    <mergeCell ref="B3:F3"/>
    <mergeCell ref="B5:F5"/>
    <mergeCell ref="B12:F12"/>
    <mergeCell ref="B19:F19"/>
  </mergeCells>
  <pageMargins left="0.70866141732283472" right="0.70866141732283472" top="1.5354330708661419" bottom="1.5354330708661419" header="0.31496062992125984" footer="0.31496062992125984"/>
  <pageSetup paperSize="8" scale="8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8"/>
  <sheetViews>
    <sheetView topLeftCell="A58" zoomScaleNormal="100" workbookViewId="0">
      <selection activeCell="C70" sqref="C70"/>
    </sheetView>
  </sheetViews>
  <sheetFormatPr defaultColWidth="8.85546875" defaultRowHeight="14.25"/>
  <cols>
    <col min="1" max="1" width="8.85546875" style="64"/>
    <col min="2" max="2" width="50.7109375" style="64" customWidth="1"/>
    <col min="3" max="4" width="27.7109375" style="64" customWidth="1"/>
    <col min="5" max="5" width="26.7109375" style="64" customWidth="1"/>
    <col min="6" max="6" width="30.7109375" style="64" customWidth="1"/>
    <col min="7" max="16384" width="8.85546875" style="64"/>
  </cols>
  <sheetData>
    <row r="2" spans="2:6">
      <c r="B2" s="177" t="s">
        <v>97</v>
      </c>
      <c r="C2" s="177"/>
      <c r="D2" s="177"/>
      <c r="E2" s="177"/>
      <c r="F2" s="177"/>
    </row>
    <row r="3" spans="2:6">
      <c r="B3" s="178" t="s">
        <v>30</v>
      </c>
      <c r="C3" s="178"/>
      <c r="D3" s="178"/>
      <c r="E3" s="178"/>
      <c r="F3" s="178"/>
    </row>
    <row r="4" spans="2:6">
      <c r="B4" s="58"/>
      <c r="C4" s="58"/>
      <c r="D4" s="58"/>
      <c r="E4" s="58"/>
      <c r="F4" s="58"/>
    </row>
    <row r="5" spans="2:6" ht="15">
      <c r="B5" s="181" t="s">
        <v>56</v>
      </c>
      <c r="C5" s="181"/>
      <c r="D5" s="181"/>
      <c r="E5" s="181"/>
      <c r="F5" s="181"/>
    </row>
    <row r="6" spans="2:6" ht="31.5">
      <c r="B6" s="23" t="s">
        <v>34</v>
      </c>
      <c r="C6" s="4" t="s">
        <v>5</v>
      </c>
      <c r="D6" s="4" t="s">
        <v>6</v>
      </c>
      <c r="E6" s="4" t="s">
        <v>7</v>
      </c>
      <c r="F6" s="4" t="s">
        <v>10</v>
      </c>
    </row>
    <row r="7" spans="2:6" ht="15.75">
      <c r="B7" s="65" t="s">
        <v>32</v>
      </c>
      <c r="C7" s="63">
        <v>0</v>
      </c>
      <c r="D7" s="63">
        <v>0</v>
      </c>
      <c r="E7" s="63">
        <v>0</v>
      </c>
      <c r="F7" s="20">
        <f t="shared" ref="F7:F8" si="0">SUM(C7:E7)</f>
        <v>0</v>
      </c>
    </row>
    <row r="8" spans="2:6" ht="16.5" thickBot="1">
      <c r="B8" s="65" t="s">
        <v>32</v>
      </c>
      <c r="C8" s="63">
        <v>0</v>
      </c>
      <c r="D8" s="63">
        <v>0</v>
      </c>
      <c r="E8" s="63">
        <v>0</v>
      </c>
      <c r="F8" s="20">
        <f t="shared" si="0"/>
        <v>0</v>
      </c>
    </row>
    <row r="9" spans="2:6" ht="16.5" thickBot="1">
      <c r="B9" s="6" t="s">
        <v>8</v>
      </c>
      <c r="C9" s="61">
        <f>SUM(C7:C8)</f>
        <v>0</v>
      </c>
      <c r="D9" s="61">
        <f t="shared" ref="D9:E9" si="1">SUM(D7:D8)</f>
        <v>0</v>
      </c>
      <c r="E9" s="61">
        <f t="shared" si="1"/>
        <v>0</v>
      </c>
      <c r="F9" s="62">
        <f>SUM(F7:F8)</f>
        <v>0</v>
      </c>
    </row>
    <row r="10" spans="2:6" ht="15.75">
      <c r="B10" s="28"/>
      <c r="C10" s="29"/>
      <c r="D10" s="29"/>
      <c r="E10" s="29"/>
      <c r="F10" s="29"/>
    </row>
    <row r="12" spans="2:6" ht="15">
      <c r="B12" s="180" t="s">
        <v>57</v>
      </c>
      <c r="C12" s="180"/>
      <c r="D12" s="180"/>
      <c r="E12" s="180"/>
      <c r="F12" s="180"/>
    </row>
    <row r="13" spans="2:6" ht="31.5">
      <c r="B13" s="23" t="s">
        <v>35</v>
      </c>
      <c r="C13" s="4" t="s">
        <v>5</v>
      </c>
      <c r="D13" s="4" t="s">
        <v>6</v>
      </c>
      <c r="E13" s="4" t="s">
        <v>7</v>
      </c>
      <c r="F13" s="4" t="s">
        <v>10</v>
      </c>
    </row>
    <row r="14" spans="2:6" ht="15.75">
      <c r="B14" s="65" t="s">
        <v>32</v>
      </c>
      <c r="C14" s="63">
        <v>0</v>
      </c>
      <c r="D14" s="63">
        <v>0</v>
      </c>
      <c r="E14" s="63">
        <v>0</v>
      </c>
      <c r="F14" s="20">
        <f t="shared" ref="F14:F15" si="2">SUM(C14:E14)</f>
        <v>0</v>
      </c>
    </row>
    <row r="15" spans="2:6" ht="16.5" thickBot="1">
      <c r="B15" s="65" t="s">
        <v>32</v>
      </c>
      <c r="C15" s="63">
        <v>0</v>
      </c>
      <c r="D15" s="63">
        <v>0</v>
      </c>
      <c r="E15" s="63">
        <v>0</v>
      </c>
      <c r="F15" s="20">
        <f t="shared" si="2"/>
        <v>0</v>
      </c>
    </row>
    <row r="16" spans="2:6" ht="16.5" thickBot="1">
      <c r="B16" s="6" t="s">
        <v>8</v>
      </c>
      <c r="C16" s="61">
        <f>SUM(C14:C15)</f>
        <v>0</v>
      </c>
      <c r="D16" s="61">
        <f t="shared" ref="D16:E16" si="3">SUM(D14:D15)</f>
        <v>0</v>
      </c>
      <c r="E16" s="61">
        <f t="shared" si="3"/>
        <v>0</v>
      </c>
      <c r="F16" s="62">
        <f>SUM(F14:F15)</f>
        <v>0</v>
      </c>
    </row>
    <row r="17" spans="2:6" ht="15.75">
      <c r="B17" s="28"/>
      <c r="C17" s="29"/>
      <c r="D17" s="29"/>
      <c r="E17" s="29"/>
      <c r="F17" s="29"/>
    </row>
    <row r="19" spans="2:6" ht="15">
      <c r="B19" s="181" t="s">
        <v>107</v>
      </c>
      <c r="C19" s="181"/>
      <c r="D19" s="181"/>
      <c r="E19" s="181"/>
      <c r="F19" s="181"/>
    </row>
    <row r="20" spans="2:6" ht="31.5">
      <c r="B20" s="23" t="s">
        <v>35</v>
      </c>
      <c r="C20" s="4" t="s">
        <v>5</v>
      </c>
      <c r="D20" s="4" t="s">
        <v>6</v>
      </c>
      <c r="E20" s="4" t="s">
        <v>7</v>
      </c>
      <c r="F20" s="4" t="s">
        <v>10</v>
      </c>
    </row>
    <row r="21" spans="2:6" ht="15.75">
      <c r="B21" s="65" t="s">
        <v>32</v>
      </c>
      <c r="C21" s="63">
        <f>SUM(C7,C14)</f>
        <v>0</v>
      </c>
      <c r="D21" s="63">
        <f t="shared" ref="D21:E21" si="4">SUM(D7,D14)</f>
        <v>0</v>
      </c>
      <c r="E21" s="63">
        <f t="shared" si="4"/>
        <v>0</v>
      </c>
      <c r="F21" s="20">
        <f t="shared" ref="F21:F22" si="5">SUM(C21:E21)</f>
        <v>0</v>
      </c>
    </row>
    <row r="22" spans="2:6" ht="16.5" thickBot="1">
      <c r="B22" s="65" t="s">
        <v>32</v>
      </c>
      <c r="C22" s="63">
        <f>SUM(C8,C15)</f>
        <v>0</v>
      </c>
      <c r="D22" s="63">
        <f t="shared" ref="D22:E22" si="6">SUM(D8,D15)</f>
        <v>0</v>
      </c>
      <c r="E22" s="63">
        <f t="shared" si="6"/>
        <v>0</v>
      </c>
      <c r="F22" s="20">
        <f t="shared" si="5"/>
        <v>0</v>
      </c>
    </row>
    <row r="23" spans="2:6" ht="16.5" thickBot="1">
      <c r="B23" s="6" t="s">
        <v>8</v>
      </c>
      <c r="C23" s="61">
        <f>SUM(C21:C22)</f>
        <v>0</v>
      </c>
      <c r="D23" s="61">
        <f t="shared" ref="D23:E23" si="7">SUM(D21:D22)</f>
        <v>0</v>
      </c>
      <c r="E23" s="61">
        <f t="shared" si="7"/>
        <v>0</v>
      </c>
      <c r="F23" s="62">
        <f>SUM(F21:F22)</f>
        <v>0</v>
      </c>
    </row>
    <row r="24" spans="2:6" ht="15.75">
      <c r="B24" s="28"/>
      <c r="C24" s="29"/>
      <c r="D24" s="29"/>
      <c r="E24" s="29"/>
      <c r="F24" s="29"/>
    </row>
    <row r="25" spans="2:6" ht="15.75">
      <c r="B25" s="28"/>
      <c r="C25" s="29"/>
      <c r="D25" s="29"/>
      <c r="E25" s="29"/>
      <c r="F25" s="29"/>
    </row>
    <row r="26" spans="2:6" ht="15">
      <c r="B26" s="181" t="s">
        <v>58</v>
      </c>
      <c r="C26" s="181"/>
      <c r="D26" s="181"/>
      <c r="E26" s="181"/>
      <c r="F26" s="181"/>
    </row>
    <row r="27" spans="2:6" ht="31.5">
      <c r="B27" s="23" t="s">
        <v>35</v>
      </c>
      <c r="C27" s="4" t="s">
        <v>5</v>
      </c>
      <c r="D27" s="4" t="s">
        <v>6</v>
      </c>
      <c r="E27" s="4" t="s">
        <v>7</v>
      </c>
      <c r="F27" s="4" t="s">
        <v>10</v>
      </c>
    </row>
    <row r="28" spans="2:6" ht="15.75">
      <c r="B28" s="65" t="s">
        <v>32</v>
      </c>
      <c r="C28" s="63">
        <v>0</v>
      </c>
      <c r="D28" s="63">
        <v>0</v>
      </c>
      <c r="E28" s="63">
        <v>0</v>
      </c>
      <c r="F28" s="20">
        <f t="shared" ref="F28:F29" si="8">SUM(C28:E28)</f>
        <v>0</v>
      </c>
    </row>
    <row r="29" spans="2:6" ht="16.5" thickBot="1">
      <c r="B29" s="65" t="s">
        <v>32</v>
      </c>
      <c r="C29" s="63">
        <v>0</v>
      </c>
      <c r="D29" s="63">
        <v>0</v>
      </c>
      <c r="E29" s="63">
        <v>0</v>
      </c>
      <c r="F29" s="20">
        <f t="shared" si="8"/>
        <v>0</v>
      </c>
    </row>
    <row r="30" spans="2:6" ht="16.5" thickBot="1">
      <c r="B30" s="6" t="s">
        <v>8</v>
      </c>
      <c r="C30" s="61">
        <f>SUM(C28:C29)</f>
        <v>0</v>
      </c>
      <c r="D30" s="61">
        <f t="shared" ref="D30:E30" si="9">SUM(D28:D29)</f>
        <v>0</v>
      </c>
      <c r="E30" s="61">
        <f t="shared" si="9"/>
        <v>0</v>
      </c>
      <c r="F30" s="62">
        <f>SUM(F28:F29)</f>
        <v>0</v>
      </c>
    </row>
    <row r="31" spans="2:6" ht="15.75">
      <c r="B31" s="28"/>
      <c r="C31" s="29"/>
      <c r="D31" s="29"/>
      <c r="E31" s="29"/>
      <c r="F31" s="29"/>
    </row>
    <row r="33" spans="2:6" ht="15">
      <c r="B33" s="180" t="s">
        <v>59</v>
      </c>
      <c r="C33" s="180"/>
      <c r="D33" s="180"/>
      <c r="E33" s="180"/>
      <c r="F33" s="180"/>
    </row>
    <row r="34" spans="2:6" ht="31.5">
      <c r="B34" s="23" t="s">
        <v>35</v>
      </c>
      <c r="C34" s="4" t="s">
        <v>5</v>
      </c>
      <c r="D34" s="4" t="s">
        <v>6</v>
      </c>
      <c r="E34" s="4" t="s">
        <v>7</v>
      </c>
      <c r="F34" s="4" t="s">
        <v>10</v>
      </c>
    </row>
    <row r="35" spans="2:6" ht="15.75">
      <c r="B35" s="65" t="s">
        <v>32</v>
      </c>
      <c r="C35" s="63">
        <v>0</v>
      </c>
      <c r="D35" s="63">
        <v>0</v>
      </c>
      <c r="E35" s="63">
        <v>0</v>
      </c>
      <c r="F35" s="20">
        <f t="shared" ref="F35:F36" si="10">SUM(C35:E35)</f>
        <v>0</v>
      </c>
    </row>
    <row r="36" spans="2:6" ht="16.5" thickBot="1">
      <c r="B36" s="65" t="s">
        <v>32</v>
      </c>
      <c r="C36" s="63">
        <v>0</v>
      </c>
      <c r="D36" s="63">
        <v>0</v>
      </c>
      <c r="E36" s="63">
        <v>0</v>
      </c>
      <c r="F36" s="20">
        <f t="shared" si="10"/>
        <v>0</v>
      </c>
    </row>
    <row r="37" spans="2:6" ht="16.5" thickBot="1">
      <c r="B37" s="6" t="s">
        <v>8</v>
      </c>
      <c r="C37" s="61">
        <f>SUM(C35:C36)</f>
        <v>0</v>
      </c>
      <c r="D37" s="61">
        <f t="shared" ref="D37:E37" si="11">SUM(D35:D36)</f>
        <v>0</v>
      </c>
      <c r="E37" s="61">
        <f t="shared" si="11"/>
        <v>0</v>
      </c>
      <c r="F37" s="62">
        <f>SUM(F35:F36)</f>
        <v>0</v>
      </c>
    </row>
    <row r="38" spans="2:6" ht="15.75">
      <c r="B38" s="28"/>
      <c r="C38" s="29"/>
      <c r="D38" s="29"/>
      <c r="E38" s="29"/>
      <c r="F38" s="29"/>
    </row>
    <row r="40" spans="2:6" ht="15">
      <c r="B40" s="180" t="s">
        <v>108</v>
      </c>
      <c r="C40" s="180"/>
      <c r="D40" s="180"/>
      <c r="E40" s="180"/>
      <c r="F40" s="180"/>
    </row>
    <row r="41" spans="2:6" ht="31.5">
      <c r="B41" s="23" t="s">
        <v>36</v>
      </c>
      <c r="C41" s="4" t="s">
        <v>5</v>
      </c>
      <c r="D41" s="4" t="s">
        <v>6</v>
      </c>
      <c r="E41" s="4" t="s">
        <v>7</v>
      </c>
      <c r="F41" s="4" t="s">
        <v>10</v>
      </c>
    </row>
    <row r="42" spans="2:6" ht="15.75">
      <c r="B42" s="65" t="s">
        <v>32</v>
      </c>
      <c r="C42" s="63">
        <f>SUM(C28,C35)</f>
        <v>0</v>
      </c>
      <c r="D42" s="63">
        <f t="shared" ref="D42:E42" si="12">SUM(D28,D35)</f>
        <v>0</v>
      </c>
      <c r="E42" s="63">
        <f t="shared" si="12"/>
        <v>0</v>
      </c>
      <c r="F42" s="20">
        <f t="shared" ref="F42:F43" si="13">SUM(C42:E42)</f>
        <v>0</v>
      </c>
    </row>
    <row r="43" spans="2:6" ht="16.5" thickBot="1">
      <c r="B43" s="65" t="s">
        <v>32</v>
      </c>
      <c r="C43" s="63">
        <f>SUM(C29,C36)</f>
        <v>0</v>
      </c>
      <c r="D43" s="63">
        <f t="shared" ref="D43:E43" si="14">SUM(D29,D36)</f>
        <v>0</v>
      </c>
      <c r="E43" s="63">
        <f t="shared" si="14"/>
        <v>0</v>
      </c>
      <c r="F43" s="20">
        <f t="shared" si="13"/>
        <v>0</v>
      </c>
    </row>
    <row r="44" spans="2:6" ht="16.5" thickBot="1">
      <c r="B44" s="6" t="s">
        <v>8</v>
      </c>
      <c r="C44" s="61">
        <f>SUM(C42:C43)</f>
        <v>0</v>
      </c>
      <c r="D44" s="61">
        <f t="shared" ref="D44:E44" si="15">SUM(D42:D43)</f>
        <v>0</v>
      </c>
      <c r="E44" s="61">
        <f t="shared" si="15"/>
        <v>0</v>
      </c>
      <c r="F44" s="62">
        <f>SUM(F42:F43)</f>
        <v>0</v>
      </c>
    </row>
    <row r="45" spans="2:6" ht="15.75">
      <c r="B45" s="28"/>
      <c r="C45" s="29"/>
      <c r="D45" s="29"/>
      <c r="E45" s="29"/>
      <c r="F45" s="29"/>
    </row>
    <row r="46" spans="2:6" ht="15.75">
      <c r="B46" s="28"/>
      <c r="C46" s="29"/>
      <c r="D46" s="29"/>
      <c r="E46" s="29"/>
      <c r="F46" s="29"/>
    </row>
    <row r="47" spans="2:6" ht="15">
      <c r="B47" s="180" t="s">
        <v>21</v>
      </c>
      <c r="C47" s="180"/>
      <c r="D47" s="180"/>
      <c r="E47" s="180"/>
      <c r="F47" s="180"/>
    </row>
    <row r="48" spans="2:6" ht="31.5">
      <c r="B48" s="23" t="s">
        <v>35</v>
      </c>
      <c r="C48" s="4" t="s">
        <v>5</v>
      </c>
      <c r="D48" s="4" t="s">
        <v>6</v>
      </c>
      <c r="E48" s="4" t="s">
        <v>7</v>
      </c>
      <c r="F48" s="4" t="s">
        <v>10</v>
      </c>
    </row>
    <row r="49" spans="2:6" ht="15.75">
      <c r="B49" s="65" t="s">
        <v>32</v>
      </c>
      <c r="C49" s="63">
        <v>0</v>
      </c>
      <c r="D49" s="63">
        <v>0</v>
      </c>
      <c r="E49" s="63">
        <v>0</v>
      </c>
      <c r="F49" s="20">
        <f t="shared" ref="F49:F50" si="16">SUM(C49:E49)</f>
        <v>0</v>
      </c>
    </row>
    <row r="50" spans="2:6" ht="16.5" thickBot="1">
      <c r="B50" s="65" t="s">
        <v>32</v>
      </c>
      <c r="C50" s="63">
        <v>0</v>
      </c>
      <c r="D50" s="63">
        <v>0</v>
      </c>
      <c r="E50" s="63">
        <v>0</v>
      </c>
      <c r="F50" s="20">
        <f t="shared" si="16"/>
        <v>0</v>
      </c>
    </row>
    <row r="51" spans="2:6" ht="16.5" thickBot="1">
      <c r="B51" s="6" t="s">
        <v>8</v>
      </c>
      <c r="C51" s="61">
        <f>SUM(C49:C50)</f>
        <v>0</v>
      </c>
      <c r="D51" s="61">
        <f t="shared" ref="D51:E51" si="17">SUM(D49:D50)</f>
        <v>0</v>
      </c>
      <c r="E51" s="61">
        <f t="shared" si="17"/>
        <v>0</v>
      </c>
      <c r="F51" s="62">
        <f>SUM(F49:F50)</f>
        <v>0</v>
      </c>
    </row>
    <row r="52" spans="2:6" ht="15.75">
      <c r="B52" s="28"/>
      <c r="C52" s="29"/>
      <c r="D52" s="29"/>
      <c r="E52" s="29"/>
      <c r="F52" s="29"/>
    </row>
    <row r="54" spans="2:6" ht="15">
      <c r="B54" s="180" t="s">
        <v>60</v>
      </c>
      <c r="C54" s="180"/>
      <c r="D54" s="180"/>
      <c r="E54" s="180"/>
      <c r="F54" s="180"/>
    </row>
    <row r="55" spans="2:6" ht="31.5">
      <c r="B55" s="23" t="s">
        <v>35</v>
      </c>
      <c r="C55" s="4" t="s">
        <v>5</v>
      </c>
      <c r="D55" s="4" t="s">
        <v>6</v>
      </c>
      <c r="E55" s="4" t="s">
        <v>7</v>
      </c>
      <c r="F55" s="4" t="s">
        <v>10</v>
      </c>
    </row>
    <row r="56" spans="2:6" ht="15.75">
      <c r="B56" s="65" t="s">
        <v>32</v>
      </c>
      <c r="C56" s="63">
        <v>0</v>
      </c>
      <c r="D56" s="63">
        <v>0</v>
      </c>
      <c r="E56" s="63">
        <v>0</v>
      </c>
      <c r="F56" s="20">
        <f t="shared" ref="F56:F57" si="18">SUM(C56:E56)</f>
        <v>0</v>
      </c>
    </row>
    <row r="57" spans="2:6" ht="16.5" thickBot="1">
      <c r="B57" s="65" t="s">
        <v>32</v>
      </c>
      <c r="C57" s="63">
        <v>0</v>
      </c>
      <c r="D57" s="63">
        <v>0</v>
      </c>
      <c r="E57" s="63">
        <v>0</v>
      </c>
      <c r="F57" s="20">
        <f t="shared" si="18"/>
        <v>0</v>
      </c>
    </row>
    <row r="58" spans="2:6" ht="16.5" thickBot="1">
      <c r="B58" s="6" t="s">
        <v>8</v>
      </c>
      <c r="C58" s="61">
        <f>SUM(C56:C57)</f>
        <v>0</v>
      </c>
      <c r="D58" s="61">
        <f t="shared" ref="D58:E58" si="19">SUM(D56:D57)</f>
        <v>0</v>
      </c>
      <c r="E58" s="61">
        <f t="shared" si="19"/>
        <v>0</v>
      </c>
      <c r="F58" s="62">
        <f>SUM(F56:F57)</f>
        <v>0</v>
      </c>
    </row>
    <row r="59" spans="2:6" ht="15.75">
      <c r="B59" s="28"/>
      <c r="C59" s="29"/>
      <c r="D59" s="29"/>
      <c r="E59" s="29"/>
      <c r="F59" s="29"/>
    </row>
    <row r="61" spans="2:6" ht="15">
      <c r="B61" s="180" t="s">
        <v>109</v>
      </c>
      <c r="C61" s="180"/>
      <c r="D61" s="180"/>
      <c r="E61" s="180"/>
      <c r="F61" s="180"/>
    </row>
    <row r="62" spans="2:6" ht="31.5">
      <c r="B62" s="23" t="s">
        <v>35</v>
      </c>
      <c r="C62" s="4" t="s">
        <v>5</v>
      </c>
      <c r="D62" s="4" t="s">
        <v>6</v>
      </c>
      <c r="E62" s="4" t="s">
        <v>7</v>
      </c>
      <c r="F62" s="4" t="s">
        <v>10</v>
      </c>
    </row>
    <row r="63" spans="2:6" ht="15.75">
      <c r="B63" s="65" t="s">
        <v>32</v>
      </c>
      <c r="C63" s="63">
        <f>SUM(C49,C56)</f>
        <v>0</v>
      </c>
      <c r="D63" s="63">
        <f t="shared" ref="D63:E63" si="20">SUM(D49,D56)</f>
        <v>0</v>
      </c>
      <c r="E63" s="63">
        <f t="shared" si="20"/>
        <v>0</v>
      </c>
      <c r="F63" s="20">
        <f t="shared" ref="F63:F64" si="21">SUM(C63:E63)</f>
        <v>0</v>
      </c>
    </row>
    <row r="64" spans="2:6" ht="16.5" thickBot="1">
      <c r="B64" s="65" t="s">
        <v>32</v>
      </c>
      <c r="C64" s="63">
        <f>SUM(C50,C57)</f>
        <v>0</v>
      </c>
      <c r="D64" s="63">
        <f t="shared" ref="D64:E64" si="22">SUM(D50,D57)</f>
        <v>0</v>
      </c>
      <c r="E64" s="63">
        <f t="shared" si="22"/>
        <v>0</v>
      </c>
      <c r="F64" s="20">
        <f t="shared" si="21"/>
        <v>0</v>
      </c>
    </row>
    <row r="65" spans="2:6" ht="16.5" thickBot="1">
      <c r="B65" s="6" t="s">
        <v>8</v>
      </c>
      <c r="C65" s="61">
        <f>SUM(C63:C64)</f>
        <v>0</v>
      </c>
      <c r="D65" s="61">
        <f t="shared" ref="D65:E65" si="23">SUM(D63:D64)</f>
        <v>0</v>
      </c>
      <c r="E65" s="61">
        <f t="shared" si="23"/>
        <v>0</v>
      </c>
      <c r="F65" s="62">
        <f>SUM(F63:F64)</f>
        <v>0</v>
      </c>
    </row>
    <row r="66" spans="2:6" ht="15.75">
      <c r="B66" s="28"/>
      <c r="C66" s="29"/>
      <c r="D66" s="29"/>
      <c r="E66" s="29"/>
      <c r="F66" s="29"/>
    </row>
    <row r="67" spans="2:6" ht="15.75">
      <c r="B67" s="28"/>
      <c r="C67" s="29"/>
      <c r="D67" s="29"/>
      <c r="E67" s="29"/>
      <c r="F67" s="29"/>
    </row>
    <row r="68" spans="2:6" ht="15">
      <c r="B68" s="180" t="s">
        <v>61</v>
      </c>
      <c r="C68" s="180"/>
      <c r="D68" s="180"/>
      <c r="E68" s="180"/>
      <c r="F68" s="180"/>
    </row>
    <row r="69" spans="2:6" ht="31.5">
      <c r="B69" s="23" t="s">
        <v>35</v>
      </c>
      <c r="C69" s="4" t="s">
        <v>5</v>
      </c>
      <c r="D69" s="4" t="s">
        <v>6</v>
      </c>
      <c r="E69" s="4" t="s">
        <v>7</v>
      </c>
      <c r="F69" s="4" t="s">
        <v>10</v>
      </c>
    </row>
    <row r="70" spans="2:6" ht="15.75">
      <c r="B70" s="65" t="s">
        <v>32</v>
      </c>
      <c r="C70" s="63">
        <v>0</v>
      </c>
      <c r="D70" s="63">
        <v>0</v>
      </c>
      <c r="E70" s="63">
        <v>0</v>
      </c>
      <c r="F70" s="20">
        <f>SUM(C70,D70,E70)</f>
        <v>0</v>
      </c>
    </row>
    <row r="71" spans="2:6" ht="16.5" thickBot="1">
      <c r="B71" s="65" t="s">
        <v>32</v>
      </c>
      <c r="C71" s="63">
        <v>0</v>
      </c>
      <c r="D71" s="63">
        <v>0</v>
      </c>
      <c r="E71" s="63">
        <v>0</v>
      </c>
      <c r="F71" s="20">
        <f t="shared" ref="F71" si="24">SUM(C71:E71)</f>
        <v>0</v>
      </c>
    </row>
    <row r="72" spans="2:6" ht="16.5" thickBot="1">
      <c r="B72" s="6" t="s">
        <v>8</v>
      </c>
      <c r="C72" s="61">
        <f>SUM(C70:C71)</f>
        <v>0</v>
      </c>
      <c r="D72" s="61">
        <f t="shared" ref="D72:E72" si="25">SUM(D70:D71)</f>
        <v>0</v>
      </c>
      <c r="E72" s="61">
        <f t="shared" si="25"/>
        <v>0</v>
      </c>
      <c r="F72" s="62">
        <f>SUM(F70:F71)</f>
        <v>0</v>
      </c>
    </row>
    <row r="73" spans="2:6" ht="15.75">
      <c r="B73" s="28"/>
      <c r="C73" s="29"/>
      <c r="D73" s="29"/>
      <c r="E73" s="29"/>
      <c r="F73" s="29"/>
    </row>
    <row r="75" spans="2:6" ht="34.5" customHeight="1">
      <c r="B75" s="182" t="s">
        <v>62</v>
      </c>
      <c r="C75" s="182"/>
      <c r="D75" s="182"/>
      <c r="E75" s="182"/>
      <c r="F75" s="182"/>
    </row>
    <row r="76" spans="2:6" ht="31.5">
      <c r="B76" s="23" t="s">
        <v>35</v>
      </c>
      <c r="C76" s="4" t="s">
        <v>5</v>
      </c>
      <c r="D76" s="4" t="s">
        <v>6</v>
      </c>
      <c r="E76" s="4" t="s">
        <v>7</v>
      </c>
      <c r="F76" s="4" t="s">
        <v>10</v>
      </c>
    </row>
    <row r="77" spans="2:6" ht="15.75">
      <c r="B77" s="65" t="s">
        <v>32</v>
      </c>
      <c r="C77" s="63">
        <v>0</v>
      </c>
      <c r="D77" s="63">
        <v>0</v>
      </c>
      <c r="E77" s="63">
        <v>0</v>
      </c>
      <c r="F77" s="20">
        <f t="shared" ref="F77:F78" si="26">SUM(C77:E77)</f>
        <v>0</v>
      </c>
    </row>
    <row r="78" spans="2:6" ht="16.5" thickBot="1">
      <c r="B78" s="65" t="s">
        <v>32</v>
      </c>
      <c r="C78" s="63">
        <v>0</v>
      </c>
      <c r="D78" s="63">
        <v>0</v>
      </c>
      <c r="E78" s="63">
        <v>0</v>
      </c>
      <c r="F78" s="20">
        <f t="shared" si="26"/>
        <v>0</v>
      </c>
    </row>
    <row r="79" spans="2:6" ht="16.5" thickBot="1">
      <c r="B79" s="6" t="s">
        <v>8</v>
      </c>
      <c r="C79" s="61">
        <f>SUM(C77:C78)</f>
        <v>0</v>
      </c>
      <c r="D79" s="61">
        <f t="shared" ref="D79:E79" si="27">SUM(D77:D78)</f>
        <v>0</v>
      </c>
      <c r="E79" s="61">
        <f t="shared" si="27"/>
        <v>0</v>
      </c>
      <c r="F79" s="62">
        <f>SUM(F77:F78)</f>
        <v>0</v>
      </c>
    </row>
    <row r="80" spans="2:6" ht="15.75">
      <c r="B80" s="28"/>
      <c r="C80" s="29"/>
      <c r="D80" s="29"/>
      <c r="E80" s="29"/>
      <c r="F80" s="29"/>
    </row>
    <row r="82" spans="2:6" ht="15">
      <c r="B82" s="180" t="s">
        <v>110</v>
      </c>
      <c r="C82" s="180"/>
      <c r="D82" s="180"/>
      <c r="E82" s="180"/>
      <c r="F82" s="180"/>
    </row>
    <row r="83" spans="2:6" ht="31.5">
      <c r="B83" s="23" t="s">
        <v>34</v>
      </c>
      <c r="C83" s="4" t="s">
        <v>5</v>
      </c>
      <c r="D83" s="4" t="s">
        <v>6</v>
      </c>
      <c r="E83" s="4" t="s">
        <v>7</v>
      </c>
      <c r="F83" s="4" t="s">
        <v>10</v>
      </c>
    </row>
    <row r="84" spans="2:6" ht="15.75">
      <c r="B84" s="65" t="s">
        <v>32</v>
      </c>
      <c r="C84" s="63">
        <f>SUM(C70,C77)</f>
        <v>0</v>
      </c>
      <c r="D84" s="63">
        <f t="shared" ref="D84:E84" si="28">SUM(D70,D77)</f>
        <v>0</v>
      </c>
      <c r="E84" s="63">
        <f t="shared" si="28"/>
        <v>0</v>
      </c>
      <c r="F84" s="20">
        <f t="shared" ref="F84:F85" si="29">SUM(C84:E84)</f>
        <v>0</v>
      </c>
    </row>
    <row r="85" spans="2:6" ht="16.5" thickBot="1">
      <c r="B85" s="65" t="s">
        <v>32</v>
      </c>
      <c r="C85" s="63">
        <f>SUM(C71,C78)</f>
        <v>0</v>
      </c>
      <c r="D85" s="63">
        <f t="shared" ref="D85:E85" si="30">SUM(D71,D78)</f>
        <v>0</v>
      </c>
      <c r="E85" s="63">
        <f t="shared" si="30"/>
        <v>0</v>
      </c>
      <c r="F85" s="20">
        <f t="shared" si="29"/>
        <v>0</v>
      </c>
    </row>
    <row r="86" spans="2:6" ht="16.5" thickBot="1">
      <c r="B86" s="6" t="s">
        <v>8</v>
      </c>
      <c r="C86" s="61">
        <f>SUM(C84:C85)</f>
        <v>0</v>
      </c>
      <c r="D86" s="61">
        <f t="shared" ref="D86:E86" si="31">SUM(D84:D85)</f>
        <v>0</v>
      </c>
      <c r="E86" s="61">
        <f t="shared" si="31"/>
        <v>0</v>
      </c>
      <c r="F86" s="62">
        <f>SUM(F84:F85)</f>
        <v>0</v>
      </c>
    </row>
    <row r="87" spans="2:6">
      <c r="B87" s="66" t="s">
        <v>11</v>
      </c>
      <c r="C87" s="66"/>
      <c r="D87" s="66"/>
      <c r="F87" s="43"/>
    </row>
    <row r="88" spans="2:6">
      <c r="B88" s="66" t="s">
        <v>23</v>
      </c>
      <c r="C88" s="66"/>
      <c r="D88" s="66"/>
    </row>
  </sheetData>
  <mergeCells count="14">
    <mergeCell ref="B2:F2"/>
    <mergeCell ref="B54:F54"/>
    <mergeCell ref="B33:F33"/>
    <mergeCell ref="B40:F40"/>
    <mergeCell ref="B47:F47"/>
    <mergeCell ref="B3:F3"/>
    <mergeCell ref="B5:F5"/>
    <mergeCell ref="B12:F12"/>
    <mergeCell ref="B19:F19"/>
    <mergeCell ref="B82:F82"/>
    <mergeCell ref="B61:F61"/>
    <mergeCell ref="B68:F68"/>
    <mergeCell ref="B75:F75"/>
    <mergeCell ref="B26:F26"/>
  </mergeCells>
  <pageMargins left="0.70866141732283472" right="0.70866141732283472" top="1.8503937007874016" bottom="1.8897637795275593" header="0.31496062992125984" footer="0.31496062992125984"/>
  <pageSetup paperSize="8" scale="8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2"/>
  <sheetViews>
    <sheetView zoomScaleNormal="100" workbookViewId="0">
      <selection activeCell="F66" sqref="F66"/>
    </sheetView>
  </sheetViews>
  <sheetFormatPr defaultColWidth="8.85546875" defaultRowHeight="15"/>
  <cols>
    <col min="1" max="1" width="8.85546875" style="10"/>
    <col min="2" max="2" width="50.7109375" style="10" customWidth="1"/>
    <col min="3" max="4" width="26.7109375" style="10" customWidth="1"/>
    <col min="5" max="5" width="20.7109375" style="10" customWidth="1"/>
    <col min="6" max="6" width="30.7109375" style="10" customWidth="1"/>
    <col min="7" max="16384" width="8.85546875" style="10"/>
  </cols>
  <sheetData>
    <row r="2" spans="2:6">
      <c r="B2" s="169" t="s">
        <v>96</v>
      </c>
      <c r="C2" s="169"/>
      <c r="D2" s="169"/>
      <c r="E2" s="169"/>
      <c r="F2" s="169"/>
    </row>
    <row r="3" spans="2:6">
      <c r="B3" s="170"/>
      <c r="C3" s="171"/>
      <c r="D3" s="171"/>
      <c r="E3" s="171"/>
      <c r="F3" s="171"/>
    </row>
    <row r="4" spans="2:6">
      <c r="B4" s="167"/>
      <c r="C4" s="167"/>
      <c r="D4" s="167"/>
      <c r="E4" s="167"/>
      <c r="F4" s="167"/>
    </row>
    <row r="5" spans="2:6" ht="15" customHeight="1">
      <c r="B5" s="166" t="s">
        <v>14</v>
      </c>
      <c r="C5" s="166"/>
      <c r="D5" s="166"/>
      <c r="E5" s="166"/>
      <c r="F5" s="166"/>
    </row>
    <row r="6" spans="2:6" ht="42.6" customHeight="1" thickBot="1">
      <c r="B6" s="11" t="s">
        <v>38</v>
      </c>
      <c r="C6" s="12" t="s">
        <v>5</v>
      </c>
      <c r="D6" s="12" t="s">
        <v>6</v>
      </c>
      <c r="E6" s="12" t="s">
        <v>7</v>
      </c>
      <c r="F6" s="12" t="s">
        <v>10</v>
      </c>
    </row>
    <row r="7" spans="2:6" ht="16.5" thickBot="1">
      <c r="B7" s="15" t="s">
        <v>8</v>
      </c>
      <c r="C7" s="71">
        <v>1756.53</v>
      </c>
      <c r="D7" s="71">
        <v>1281.52</v>
      </c>
      <c r="E7" s="71">
        <v>609.09</v>
      </c>
      <c r="F7" s="59">
        <f t="shared" ref="F7" si="0">SUM(C7:E7)</f>
        <v>3647.1400000000003</v>
      </c>
    </row>
    <row r="8" spans="2:6" ht="15.75">
      <c r="C8" s="46"/>
      <c r="D8" s="46"/>
      <c r="E8" s="46"/>
      <c r="F8" s="67"/>
    </row>
    <row r="9" spans="2:6">
      <c r="C9" s="47"/>
      <c r="D9" s="47"/>
      <c r="E9" s="47"/>
      <c r="F9" s="47"/>
    </row>
    <row r="10" spans="2:6">
      <c r="B10" s="166" t="s">
        <v>15</v>
      </c>
      <c r="C10" s="166"/>
      <c r="D10" s="166"/>
      <c r="E10" s="166"/>
      <c r="F10" s="166"/>
    </row>
    <row r="11" spans="2:6" ht="52.9" customHeight="1" thickBot="1">
      <c r="B11" s="11" t="s">
        <v>38</v>
      </c>
      <c r="C11" s="12" t="s">
        <v>5</v>
      </c>
      <c r="D11" s="12" t="s">
        <v>6</v>
      </c>
      <c r="E11" s="12" t="s">
        <v>7</v>
      </c>
      <c r="F11" s="12" t="s">
        <v>10</v>
      </c>
    </row>
    <row r="12" spans="2:6" ht="16.5" thickBot="1">
      <c r="B12" s="15" t="s">
        <v>8</v>
      </c>
      <c r="C12" s="71">
        <v>281.3</v>
      </c>
      <c r="D12" s="71">
        <v>81.97</v>
      </c>
      <c r="E12" s="71">
        <v>227.39</v>
      </c>
      <c r="F12" s="59">
        <f t="shared" ref="F12" si="1">SUM(C12:E12)</f>
        <v>590.66</v>
      </c>
    </row>
    <row r="13" spans="2:6" ht="15.75">
      <c r="C13" s="46"/>
      <c r="D13" s="46"/>
      <c r="E13" s="46"/>
      <c r="F13" s="67"/>
    </row>
    <row r="14" spans="2:6">
      <c r="B14" s="10" t="s">
        <v>9</v>
      </c>
      <c r="C14" s="47" t="s">
        <v>9</v>
      </c>
      <c r="D14" s="47"/>
      <c r="E14" s="47"/>
      <c r="F14" s="47"/>
    </row>
    <row r="15" spans="2:6">
      <c r="B15" s="17" t="s">
        <v>87</v>
      </c>
      <c r="C15" s="32" t="s">
        <v>9</v>
      </c>
      <c r="D15" s="32" t="s">
        <v>9</v>
      </c>
      <c r="E15" s="32" t="s">
        <v>9</v>
      </c>
      <c r="F15" s="32" t="s">
        <v>9</v>
      </c>
    </row>
    <row r="16" spans="2:6" ht="32.1" customHeight="1" thickBot="1">
      <c r="B16" s="11" t="s">
        <v>38</v>
      </c>
      <c r="C16" s="12"/>
      <c r="D16" s="12" t="s">
        <v>6</v>
      </c>
      <c r="E16" s="12" t="s">
        <v>7</v>
      </c>
      <c r="F16" s="12" t="s">
        <v>10</v>
      </c>
    </row>
    <row r="17" spans="2:6" ht="16.5" thickBot="1">
      <c r="B17" s="15" t="s">
        <v>8</v>
      </c>
      <c r="C17" s="71">
        <f>('Tab. I.4.1A -Correnti-Miss. 10'!C33+'Tab. I.4.3A -Correnti-Miss.12'!C23+'Tab. I.4.5A -Correnti-AltriInt.'!C23)/1000000</f>
        <v>2037.8226870839997</v>
      </c>
      <c r="D17" s="71">
        <f>('Tab. I.4.1A -Correnti-Miss. 10'!D33+'Tab. I.4.3A -Correnti-Miss.12'!D23+'Tab. I.4.5A -Correnti-AltriInt.'!D23)/1000000</f>
        <v>1363.49264978</v>
      </c>
      <c r="E17" s="71">
        <f>('Tab. I.4.1A -Correnti-Miss. 10'!E33+'Tab. I.4.3A -Correnti-Miss.12'!E23+'Tab. I.4.5A -Correnti-AltriInt.'!E23)/1000000</f>
        <v>836.47951518000013</v>
      </c>
      <c r="F17" s="59">
        <f t="shared" ref="F17" si="2">SUM(C17:E17)</f>
        <v>4237.7948520439995</v>
      </c>
    </row>
    <row r="18" spans="2:6" ht="15.75">
      <c r="B18" s="33"/>
      <c r="C18" s="46"/>
      <c r="D18" s="46"/>
      <c r="E18" s="46"/>
      <c r="F18" s="67"/>
    </row>
    <row r="19" spans="2:6" ht="14.25" customHeight="1">
      <c r="B19" s="54"/>
      <c r="C19" s="47"/>
      <c r="D19" s="47"/>
      <c r="E19" s="47"/>
      <c r="F19" s="47"/>
    </row>
    <row r="20" spans="2:6" ht="9.75" customHeight="1"/>
    <row r="21" spans="2:6" ht="19.5" customHeight="1">
      <c r="B21" s="166" t="s">
        <v>12</v>
      </c>
      <c r="C21" s="166"/>
      <c r="D21" s="166"/>
      <c r="E21" s="166"/>
      <c r="F21" s="166"/>
    </row>
    <row r="22" spans="2:6" ht="32.25" thickBot="1">
      <c r="B22" s="11" t="s">
        <v>38</v>
      </c>
      <c r="C22" s="12" t="s">
        <v>5</v>
      </c>
      <c r="D22" s="12" t="s">
        <v>6</v>
      </c>
      <c r="E22" s="12" t="s">
        <v>7</v>
      </c>
      <c r="F22" s="12" t="s">
        <v>10</v>
      </c>
    </row>
    <row r="23" spans="2:6" ht="16.5" thickBot="1">
      <c r="B23" s="15" t="s">
        <v>8</v>
      </c>
      <c r="C23" s="71">
        <v>1439.66</v>
      </c>
      <c r="D23" s="71">
        <v>950.08</v>
      </c>
      <c r="E23" s="71">
        <v>393.49</v>
      </c>
      <c r="F23" s="59">
        <f t="shared" ref="F23" si="3">SUM(C23:E23)</f>
        <v>2783.2300000000005</v>
      </c>
    </row>
    <row r="24" spans="2:6" ht="15.75">
      <c r="C24" s="46"/>
      <c r="D24" s="46"/>
      <c r="E24" s="46"/>
      <c r="F24" s="67"/>
    </row>
    <row r="25" spans="2:6">
      <c r="C25" s="47"/>
      <c r="D25" s="47"/>
      <c r="E25" s="47"/>
      <c r="F25" s="47"/>
    </row>
    <row r="26" spans="2:6">
      <c r="B26" s="55" t="s">
        <v>18</v>
      </c>
      <c r="C26" s="55"/>
      <c r="D26" s="55"/>
      <c r="E26" s="55"/>
      <c r="F26" s="55"/>
    </row>
    <row r="27" spans="2:6" ht="32.25" thickBot="1">
      <c r="B27" s="11" t="s">
        <v>38</v>
      </c>
      <c r="C27" s="12" t="s">
        <v>5</v>
      </c>
      <c r="D27" s="12" t="s">
        <v>6</v>
      </c>
      <c r="E27" s="12" t="s">
        <v>7</v>
      </c>
      <c r="F27" s="12" t="s">
        <v>10</v>
      </c>
    </row>
    <row r="28" spans="2:6" ht="16.5" thickBot="1">
      <c r="B28" s="15" t="s">
        <v>8</v>
      </c>
      <c r="C28" s="71">
        <v>220.39</v>
      </c>
      <c r="D28" s="71">
        <v>61.77</v>
      </c>
      <c r="E28" s="71">
        <v>149.76</v>
      </c>
      <c r="F28" s="59">
        <v>431.93</v>
      </c>
    </row>
    <row r="29" spans="2:6" ht="15.75">
      <c r="C29" s="46"/>
      <c r="D29" s="46"/>
      <c r="E29" s="46"/>
      <c r="F29" s="67"/>
    </row>
    <row r="30" spans="2:6">
      <c r="C30" s="47"/>
      <c r="D30" s="47"/>
      <c r="E30" s="47"/>
      <c r="F30" s="47"/>
    </row>
    <row r="31" spans="2:6">
      <c r="B31" s="166" t="s">
        <v>74</v>
      </c>
      <c r="C31" s="166"/>
      <c r="D31" s="166"/>
      <c r="E31" s="166"/>
      <c r="F31" s="166"/>
    </row>
    <row r="32" spans="2:6" ht="32.25" thickBot="1">
      <c r="B32" s="11" t="s">
        <v>38</v>
      </c>
      <c r="C32" s="12" t="s">
        <v>5</v>
      </c>
      <c r="D32" s="12" t="s">
        <v>6</v>
      </c>
      <c r="E32" s="12" t="s">
        <v>7</v>
      </c>
      <c r="F32" s="12" t="s">
        <v>10</v>
      </c>
    </row>
    <row r="33" spans="2:6" ht="16.5" thickBot="1">
      <c r="B33" s="15" t="s">
        <v>8</v>
      </c>
      <c r="C33" s="71">
        <f>('Tab. I.4.1A -Correnti-Miss. 10'!C63+'Tab. I.4.3A -Correnti-Miss.12'!C44+'Tab. I.4.5A -Correnti-AltriInt.'!C44)/1000000</f>
        <v>1660.0503692000002</v>
      </c>
      <c r="D33" s="71">
        <f>('Tab. I.4.1A -Correnti-Miss. 10'!D63+'Tab. I.4.3A -Correnti-Miss.12'!D44+'Tab. I.4.5A -Correnti-AltriInt.'!D44)/1000000</f>
        <v>1011.8531666829999</v>
      </c>
      <c r="E33" s="71">
        <f>('Tab. I.4.1A -Correnti-Miss. 10'!E63+'Tab. I.4.3A -Correnti-Miss.12'!E44+'Tab. I.4.5A -Correnti-AltriInt.'!E44)/1000000</f>
        <v>543.25792487000001</v>
      </c>
      <c r="F33" s="59">
        <f t="shared" ref="F33" si="4">SUM(C33:E33)</f>
        <v>3215.161460753</v>
      </c>
    </row>
    <row r="34" spans="2:6" ht="15.75">
      <c r="B34" s="33"/>
      <c r="C34" s="46"/>
      <c r="D34" s="46"/>
      <c r="E34" s="46"/>
      <c r="F34" s="67"/>
    </row>
    <row r="35" spans="2:6">
      <c r="B35" s="54"/>
      <c r="C35" s="47"/>
      <c r="D35" s="47"/>
      <c r="E35" s="47"/>
      <c r="F35" s="47"/>
    </row>
    <row r="36" spans="2:6" ht="12.75" customHeight="1">
      <c r="B36" s="10" t="s">
        <v>9</v>
      </c>
    </row>
    <row r="37" spans="2:6">
      <c r="B37" s="166" t="s">
        <v>16</v>
      </c>
      <c r="C37" s="166"/>
      <c r="D37" s="166"/>
      <c r="E37" s="166"/>
      <c r="F37" s="166"/>
    </row>
    <row r="38" spans="2:6" ht="32.25" thickBot="1">
      <c r="B38" s="11" t="s">
        <v>38</v>
      </c>
      <c r="C38" s="12" t="s">
        <v>5</v>
      </c>
      <c r="D38" s="12" t="s">
        <v>6</v>
      </c>
      <c r="E38" s="12" t="s">
        <v>7</v>
      </c>
      <c r="F38" s="12" t="s">
        <v>10</v>
      </c>
    </row>
    <row r="39" spans="2:6" ht="16.5" thickBot="1">
      <c r="B39" s="15" t="s">
        <v>8</v>
      </c>
      <c r="C39" s="71">
        <v>328.89</v>
      </c>
      <c r="D39" s="71">
        <v>212.32</v>
      </c>
      <c r="E39" s="71">
        <v>202.79</v>
      </c>
      <c r="F39" s="59">
        <f t="shared" ref="F39" si="5">SUM(C39:E39)</f>
        <v>744</v>
      </c>
    </row>
    <row r="40" spans="2:6" ht="15.75">
      <c r="C40" s="46"/>
      <c r="D40" s="46"/>
      <c r="E40" s="46"/>
      <c r="F40" s="67"/>
    </row>
    <row r="41" spans="2:6">
      <c r="C41" s="47"/>
      <c r="D41" s="47"/>
      <c r="E41" s="47"/>
      <c r="F41" s="47"/>
    </row>
    <row r="42" spans="2:6">
      <c r="B42" s="17" t="s">
        <v>17</v>
      </c>
      <c r="C42" s="17"/>
      <c r="D42" s="17"/>
      <c r="E42" s="17"/>
      <c r="F42" s="17"/>
    </row>
    <row r="43" spans="2:6" ht="32.25" thickBot="1">
      <c r="B43" s="11" t="s">
        <v>38</v>
      </c>
      <c r="C43" s="12" t="s">
        <v>5</v>
      </c>
      <c r="D43" s="12" t="s">
        <v>6</v>
      </c>
      <c r="E43" s="12" t="s">
        <v>7</v>
      </c>
      <c r="F43" s="12" t="s">
        <v>10</v>
      </c>
    </row>
    <row r="44" spans="2:6" ht="16.5" thickBot="1">
      <c r="B44" s="15" t="s">
        <v>8</v>
      </c>
      <c r="C44" s="71">
        <v>56.3</v>
      </c>
      <c r="D44" s="71">
        <v>17.940000000000001</v>
      </c>
      <c r="E44" s="71">
        <v>19.77</v>
      </c>
      <c r="F44" s="59">
        <f t="shared" ref="F44" si="6">SUM(C44:E44)</f>
        <v>94.009999999999991</v>
      </c>
    </row>
    <row r="45" spans="2:6" ht="15.75">
      <c r="C45" s="46"/>
      <c r="D45" s="46"/>
      <c r="E45" s="46"/>
      <c r="F45" s="67"/>
    </row>
    <row r="46" spans="2:6">
      <c r="C46" s="47"/>
      <c r="D46" s="47"/>
      <c r="E46" s="47"/>
      <c r="F46" s="47"/>
    </row>
    <row r="47" spans="2:6">
      <c r="B47" s="166" t="s">
        <v>88</v>
      </c>
      <c r="C47" s="166"/>
      <c r="D47" s="166"/>
      <c r="E47" s="166"/>
      <c r="F47" s="166"/>
    </row>
    <row r="48" spans="2:6" ht="32.25" thickBot="1">
      <c r="B48" s="11" t="s">
        <v>38</v>
      </c>
      <c r="C48" s="12" t="s">
        <v>5</v>
      </c>
      <c r="D48" s="12" t="s">
        <v>6</v>
      </c>
      <c r="E48" s="12" t="s">
        <v>7</v>
      </c>
      <c r="F48" s="12" t="s">
        <v>10</v>
      </c>
    </row>
    <row r="49" spans="2:6" ht="16.5" thickBot="1">
      <c r="B49" s="15" t="s">
        <v>8</v>
      </c>
      <c r="C49" s="71">
        <f>('Tab. I.4.1A -Correnti-Miss. 10'!C93+'Tab. I.4.3A -Correnti-Miss.12'!C65+'Tab. I.4.5A -Correnti-AltriInt.'!C65)/1000000</f>
        <v>385.18456538999999</v>
      </c>
      <c r="D49" s="71">
        <f>('Tab. I.4.1A -Correnti-Miss. 10'!D93+'Tab. I.4.3A -Correnti-Miss.12'!D65+'Tab. I.4.5A -Correnti-AltriInt.'!D65)/1000000</f>
        <v>230.26059913999998</v>
      </c>
      <c r="E49" s="71">
        <f>('Tab. I.4.1A -Correnti-Miss. 10'!E93+'Tab. I.4.3A -Correnti-Miss.12'!E65+'Tab. I.4.5A -Correnti-AltriInt.'!E65)/1000000</f>
        <v>222.56026240999998</v>
      </c>
      <c r="F49" s="59">
        <f t="shared" ref="F49" si="7">SUM(C49:E49)</f>
        <v>838.00542693999989</v>
      </c>
    </row>
    <row r="50" spans="2:6" ht="15.75">
      <c r="B50" s="33"/>
      <c r="C50" s="46"/>
      <c r="D50" s="46"/>
      <c r="E50" s="46"/>
      <c r="F50" s="67"/>
    </row>
    <row r="51" spans="2:6">
      <c r="B51" s="54"/>
      <c r="C51" s="47"/>
      <c r="D51" s="47"/>
      <c r="E51" s="47"/>
      <c r="F51" s="47"/>
    </row>
    <row r="52" spans="2:6" ht="12" customHeight="1"/>
    <row r="53" spans="2:6">
      <c r="B53" s="166" t="s">
        <v>13</v>
      </c>
      <c r="C53" s="166"/>
      <c r="D53" s="166"/>
      <c r="E53" s="166"/>
      <c r="F53" s="166"/>
    </row>
    <row r="54" spans="2:6" ht="32.25" thickBot="1">
      <c r="B54" s="11" t="s">
        <v>38</v>
      </c>
      <c r="C54" s="12" t="s">
        <v>5</v>
      </c>
      <c r="D54" s="12" t="s">
        <v>6</v>
      </c>
      <c r="E54" s="12" t="s">
        <v>7</v>
      </c>
      <c r="F54" s="12" t="s">
        <v>10</v>
      </c>
    </row>
    <row r="55" spans="2:6" ht="16.5" thickBot="1">
      <c r="B55" s="15" t="s">
        <v>8</v>
      </c>
      <c r="C55" s="71">
        <v>1768.55</v>
      </c>
      <c r="D55" s="71">
        <v>1162.4000000000001</v>
      </c>
      <c r="E55" s="71">
        <v>596.28</v>
      </c>
      <c r="F55" s="59">
        <f t="shared" ref="F55" si="8">SUM(C55:E55)</f>
        <v>3527.2299999999996</v>
      </c>
    </row>
    <row r="56" spans="2:6" ht="15.75">
      <c r="C56" s="46"/>
      <c r="D56" s="46"/>
      <c r="E56" s="46"/>
      <c r="F56" s="67"/>
    </row>
    <row r="57" spans="2:6">
      <c r="C57" s="47"/>
      <c r="D57" s="47"/>
      <c r="E57" s="47"/>
      <c r="F57" s="47"/>
    </row>
    <row r="58" spans="2:6">
      <c r="B58" s="17" t="s">
        <v>19</v>
      </c>
      <c r="C58" s="17"/>
      <c r="D58" s="17"/>
      <c r="E58" s="17"/>
      <c r="F58" s="17"/>
    </row>
    <row r="59" spans="2:6" ht="32.25" thickBot="1">
      <c r="B59" s="11" t="s">
        <v>38</v>
      </c>
      <c r="C59" s="12" t="s">
        <v>5</v>
      </c>
      <c r="D59" s="12" t="s">
        <v>6</v>
      </c>
      <c r="E59" s="12" t="s">
        <v>7</v>
      </c>
      <c r="F59" s="12" t="s">
        <v>10</v>
      </c>
    </row>
    <row r="60" spans="2:6" ht="16.5" thickBot="1">
      <c r="B60" s="15" t="s">
        <v>8</v>
      </c>
      <c r="C60" s="71">
        <v>276.69</v>
      </c>
      <c r="D60" s="71">
        <v>79.709999999999994</v>
      </c>
      <c r="E60" s="71">
        <v>169.53</v>
      </c>
      <c r="F60" s="59">
        <f t="shared" ref="F60" si="9">SUM(C60:E60)</f>
        <v>525.92999999999995</v>
      </c>
    </row>
    <row r="61" spans="2:6" ht="15.75">
      <c r="C61" s="46"/>
      <c r="D61" s="46"/>
      <c r="E61" s="46"/>
      <c r="F61" s="67"/>
    </row>
    <row r="62" spans="2:6">
      <c r="C62" s="47"/>
      <c r="D62" s="47"/>
      <c r="E62" s="47"/>
      <c r="F62" s="47"/>
    </row>
    <row r="63" spans="2:6">
      <c r="B63" s="166" t="s">
        <v>89</v>
      </c>
      <c r="C63" s="166"/>
      <c r="D63" s="166"/>
      <c r="E63" s="166"/>
      <c r="F63" s="166"/>
    </row>
    <row r="64" spans="2:6" ht="32.25" thickBot="1">
      <c r="B64" s="11" t="s">
        <v>38</v>
      </c>
      <c r="C64" s="12" t="s">
        <v>5</v>
      </c>
      <c r="D64" s="12" t="s">
        <v>6</v>
      </c>
      <c r="E64" s="12" t="s">
        <v>7</v>
      </c>
      <c r="F64" s="12" t="s">
        <v>10</v>
      </c>
    </row>
    <row r="65" spans="2:6" ht="16.5" thickBot="1">
      <c r="B65" s="15" t="s">
        <v>8</v>
      </c>
      <c r="C65" s="71">
        <f>SUM(C55,C60)</f>
        <v>2045.24</v>
      </c>
      <c r="D65" s="71">
        <f t="shared" ref="D65" si="10">SUM(D55,D60)</f>
        <v>1242.1100000000001</v>
      </c>
      <c r="E65" s="71">
        <v>765.82</v>
      </c>
      <c r="F65" s="59">
        <v>4053.17</v>
      </c>
    </row>
    <row r="66" spans="2:6" ht="24">
      <c r="B66" s="38" t="s">
        <v>11</v>
      </c>
      <c r="C66" s="46"/>
      <c r="D66" s="46"/>
      <c r="E66" s="46"/>
      <c r="F66" s="46"/>
    </row>
    <row r="67" spans="2:6" ht="24">
      <c r="B67" s="38" t="s">
        <v>24</v>
      </c>
      <c r="C67" s="47"/>
      <c r="D67" s="47"/>
      <c r="E67" s="47"/>
      <c r="F67" s="47"/>
    </row>
    <row r="68" spans="2:6">
      <c r="C68" s="34"/>
      <c r="D68" s="34"/>
      <c r="E68" s="34"/>
      <c r="F68" s="34"/>
    </row>
    <row r="69" spans="2:6">
      <c r="C69" s="34"/>
      <c r="D69" s="34"/>
    </row>
    <row r="70" spans="2:6">
      <c r="C70" s="34"/>
      <c r="D70" s="34"/>
      <c r="E70" s="34"/>
    </row>
    <row r="71" spans="2:6">
      <c r="C71" s="34" t="s">
        <v>9</v>
      </c>
      <c r="E71" s="34"/>
    </row>
    <row r="72" spans="2:6">
      <c r="C72" s="34" t="s">
        <v>9</v>
      </c>
    </row>
  </sheetData>
  <mergeCells count="11">
    <mergeCell ref="B2:F2"/>
    <mergeCell ref="B63:F63"/>
    <mergeCell ref="B47:F47"/>
    <mergeCell ref="B53:F53"/>
    <mergeCell ref="B37:F37"/>
    <mergeCell ref="B3:F3"/>
    <mergeCell ref="B4:F4"/>
    <mergeCell ref="B5:F5"/>
    <mergeCell ref="B10:F10"/>
    <mergeCell ref="B21:F21"/>
    <mergeCell ref="B31:F31"/>
  </mergeCells>
  <pageMargins left="0.7" right="0.7" top="0.75" bottom="0.75" header="0.3" footer="0.3"/>
  <pageSetup paperSize="9" scale="56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9"/>
  <sheetViews>
    <sheetView zoomScaleNormal="100" workbookViewId="0">
      <selection activeCell="C65" sqref="C65"/>
    </sheetView>
  </sheetViews>
  <sheetFormatPr defaultColWidth="8.85546875" defaultRowHeight="15"/>
  <cols>
    <col min="1" max="1" width="8.85546875" style="3"/>
    <col min="2" max="2" width="50.7109375" style="3" customWidth="1"/>
    <col min="3" max="4" width="26.7109375" style="3" customWidth="1"/>
    <col min="5" max="5" width="20.7109375" style="3" customWidth="1"/>
    <col min="6" max="6" width="30.7109375" style="3" customWidth="1"/>
    <col min="7" max="16384" width="8.85546875" style="3"/>
  </cols>
  <sheetData>
    <row r="2" spans="2:6">
      <c r="B2" s="169" t="s">
        <v>95</v>
      </c>
      <c r="C2" s="169"/>
      <c r="D2" s="169"/>
      <c r="E2" s="169"/>
      <c r="F2" s="169"/>
    </row>
    <row r="3" spans="2:6" ht="11.25" customHeight="1">
      <c r="B3" s="174"/>
      <c r="C3" s="174"/>
      <c r="D3" s="174"/>
      <c r="E3" s="174"/>
      <c r="F3" s="174"/>
    </row>
    <row r="4" spans="2:6" ht="11.25" customHeight="1">
      <c r="B4" s="173"/>
      <c r="C4" s="173"/>
      <c r="D4" s="173"/>
      <c r="E4" s="173"/>
      <c r="F4" s="173"/>
    </row>
    <row r="5" spans="2:6">
      <c r="B5" s="168" t="s">
        <v>42</v>
      </c>
      <c r="C5" s="175"/>
      <c r="D5" s="175"/>
      <c r="E5" s="175"/>
      <c r="F5" s="175"/>
    </row>
    <row r="6" spans="2:6" ht="39.950000000000003" customHeight="1" thickBot="1">
      <c r="B6" s="23" t="s">
        <v>39</v>
      </c>
      <c r="C6" s="4" t="s">
        <v>5</v>
      </c>
      <c r="D6" s="4" t="s">
        <v>6</v>
      </c>
      <c r="E6" s="4" t="s">
        <v>7</v>
      </c>
      <c r="F6" s="4" t="s">
        <v>10</v>
      </c>
    </row>
    <row r="7" spans="2:6" ht="16.5" thickBot="1">
      <c r="B7" s="6" t="s">
        <v>8</v>
      </c>
      <c r="C7" s="71">
        <v>555.64</v>
      </c>
      <c r="D7" s="71">
        <v>231.07</v>
      </c>
      <c r="E7" s="71">
        <v>515.28</v>
      </c>
      <c r="F7" s="60">
        <v>1301.99</v>
      </c>
    </row>
    <row r="8" spans="2:6" ht="15.75">
      <c r="C8" s="46"/>
      <c r="D8" s="46"/>
      <c r="E8" s="46"/>
      <c r="F8" s="67"/>
    </row>
    <row r="9" spans="2:6">
      <c r="C9" s="53"/>
      <c r="D9" s="53"/>
      <c r="E9" s="53"/>
      <c r="F9" s="53"/>
    </row>
    <row r="10" spans="2:6">
      <c r="B10" s="168" t="s">
        <v>45</v>
      </c>
      <c r="C10" s="175"/>
      <c r="D10" s="175"/>
      <c r="E10" s="175"/>
      <c r="F10" s="175"/>
    </row>
    <row r="11" spans="2:6" ht="39.950000000000003" customHeight="1" thickBot="1">
      <c r="B11" s="23" t="s">
        <v>39</v>
      </c>
      <c r="C11" s="4" t="s">
        <v>5</v>
      </c>
      <c r="D11" s="4" t="s">
        <v>6</v>
      </c>
      <c r="E11" s="4" t="s">
        <v>7</v>
      </c>
      <c r="F11" s="4" t="s">
        <v>10</v>
      </c>
    </row>
    <row r="12" spans="2:6" ht="16.5" thickBot="1">
      <c r="B12" s="6" t="s">
        <v>8</v>
      </c>
      <c r="C12" s="71">
        <v>7.25</v>
      </c>
      <c r="D12" s="71">
        <v>3.99</v>
      </c>
      <c r="E12" s="71">
        <v>27.89</v>
      </c>
      <c r="F12" s="60">
        <f>SUM(C12:E12)</f>
        <v>39.130000000000003</v>
      </c>
    </row>
    <row r="13" spans="2:6" ht="15.75">
      <c r="C13" s="46"/>
      <c r="D13" s="46"/>
      <c r="E13" s="46"/>
      <c r="F13" s="67"/>
    </row>
    <row r="14" spans="2:6">
      <c r="C14" s="53"/>
      <c r="D14" s="53"/>
      <c r="E14" s="53"/>
      <c r="F14" s="53"/>
    </row>
    <row r="15" spans="2:6">
      <c r="B15" s="168" t="s">
        <v>77</v>
      </c>
      <c r="C15" s="168"/>
      <c r="D15" s="168"/>
      <c r="E15" s="168"/>
      <c r="F15" s="168"/>
    </row>
    <row r="16" spans="2:6" ht="39.950000000000003" customHeight="1" thickBot="1">
      <c r="B16" s="23" t="s">
        <v>39</v>
      </c>
      <c r="C16" s="4" t="s">
        <v>5</v>
      </c>
      <c r="D16" s="4" t="s">
        <v>6</v>
      </c>
      <c r="E16" s="4" t="s">
        <v>7</v>
      </c>
      <c r="F16" s="4" t="s">
        <v>10</v>
      </c>
    </row>
    <row r="17" spans="2:6" ht="16.5" thickBot="1">
      <c r="B17" s="6" t="s">
        <v>8</v>
      </c>
      <c r="C17" s="68">
        <f>+('Tab. I.4.2A -C.Cap.-Miss. 10'!C33+'Tab. I.4.4A -C.Cap.-Miss.12'!C23+'Tab. I.4.6A - C.Cap.-AltriInt.'!C23)/1000000</f>
        <v>562.88961897000001</v>
      </c>
      <c r="D17" s="68">
        <f>+('Tab. I.4.2A -C.Cap.-Miss. 10'!D33+'Tab. I.4.4A -C.Cap.-Miss.12'!D23+'Tab. I.4.6A - C.Cap.-AltriInt.'!D23)/1000000</f>
        <v>235.05974942</v>
      </c>
      <c r="E17" s="68">
        <f>+('Tab. I.4.2A -C.Cap.-Miss. 10'!E33+'Tab. I.4.4A -C.Cap.-Miss.12'!E23+'Tab. I.4.6A - C.Cap.-AltriInt.'!E23)/1000000</f>
        <v>543.1717650999999</v>
      </c>
      <c r="F17" s="7">
        <f>SUM(C17:E17)</f>
        <v>1341.1211334899999</v>
      </c>
    </row>
    <row r="18" spans="2:6" ht="15.75">
      <c r="B18" s="35"/>
      <c r="C18" s="46"/>
      <c r="D18" s="46"/>
      <c r="E18" s="46"/>
      <c r="F18" s="67" t="s">
        <v>9</v>
      </c>
    </row>
    <row r="19" spans="2:6">
      <c r="B19" s="52"/>
      <c r="C19" s="53"/>
      <c r="D19" s="53"/>
      <c r="E19" s="53"/>
      <c r="F19" s="53"/>
    </row>
    <row r="20" spans="2:6" ht="11.25" customHeight="1">
      <c r="B20" s="8"/>
      <c r="C20" s="8"/>
      <c r="D20" s="8"/>
      <c r="E20" s="8"/>
      <c r="F20" s="8"/>
    </row>
    <row r="21" spans="2:6">
      <c r="B21" s="168" t="s">
        <v>43</v>
      </c>
      <c r="C21" s="175"/>
      <c r="D21" s="175"/>
      <c r="E21" s="175"/>
      <c r="F21" s="175"/>
    </row>
    <row r="22" spans="2:6" ht="39.950000000000003" customHeight="1" thickBot="1">
      <c r="B22" s="23" t="s">
        <v>39</v>
      </c>
      <c r="C22" s="4" t="s">
        <v>5</v>
      </c>
      <c r="D22" s="4" t="s">
        <v>6</v>
      </c>
      <c r="E22" s="4" t="s">
        <v>7</v>
      </c>
      <c r="F22" s="4" t="s">
        <v>10</v>
      </c>
    </row>
    <row r="23" spans="2:6" ht="16.5" thickBot="1">
      <c r="B23" s="6" t="s">
        <v>8</v>
      </c>
      <c r="C23" s="68">
        <v>399.83</v>
      </c>
      <c r="D23" s="68">
        <v>108.09</v>
      </c>
      <c r="E23" s="68">
        <v>673.7</v>
      </c>
      <c r="F23" s="60">
        <f t="shared" ref="F23" si="0">SUM(C23:E23)</f>
        <v>1181.6199999999999</v>
      </c>
    </row>
    <row r="24" spans="2:6" ht="15.75">
      <c r="C24" s="46"/>
      <c r="D24" s="46"/>
      <c r="E24" s="46"/>
      <c r="F24" s="67"/>
    </row>
    <row r="25" spans="2:6">
      <c r="C25" s="53"/>
      <c r="D25" s="53"/>
      <c r="E25" s="53"/>
      <c r="F25" s="53"/>
    </row>
    <row r="26" spans="2:6">
      <c r="B26" s="24" t="s">
        <v>44</v>
      </c>
      <c r="C26" s="25"/>
      <c r="D26" s="25"/>
      <c r="E26" s="25"/>
      <c r="F26" s="25"/>
    </row>
    <row r="27" spans="2:6" ht="39.950000000000003" customHeight="1" thickBot="1">
      <c r="B27" s="23" t="s">
        <v>39</v>
      </c>
      <c r="C27" s="4" t="s">
        <v>5</v>
      </c>
      <c r="D27" s="4" t="s">
        <v>6</v>
      </c>
      <c r="E27" s="4" t="s">
        <v>7</v>
      </c>
      <c r="F27" s="4" t="s">
        <v>10</v>
      </c>
    </row>
    <row r="28" spans="2:6" ht="16.5" thickBot="1">
      <c r="B28" s="6" t="s">
        <v>8</v>
      </c>
      <c r="C28" s="68">
        <v>2.0699999999999998</v>
      </c>
      <c r="D28" s="68">
        <v>3.56</v>
      </c>
      <c r="E28" s="68">
        <v>0.19</v>
      </c>
      <c r="F28" s="60">
        <f t="shared" ref="F28" si="1">SUM(C28:E28)</f>
        <v>5.82</v>
      </c>
    </row>
    <row r="29" spans="2:6" ht="15.75">
      <c r="C29" s="46"/>
      <c r="D29" s="46"/>
      <c r="E29" s="46"/>
      <c r="F29" s="67"/>
    </row>
    <row r="30" spans="2:6">
      <c r="C30" s="53"/>
      <c r="D30" s="53"/>
      <c r="E30" s="53"/>
      <c r="F30" s="53"/>
    </row>
    <row r="31" spans="2:6">
      <c r="B31" s="168" t="s">
        <v>85</v>
      </c>
      <c r="C31" s="175"/>
      <c r="D31" s="175"/>
      <c r="E31" s="175"/>
      <c r="F31" s="175"/>
    </row>
    <row r="32" spans="2:6" ht="39.950000000000003" customHeight="1" thickBot="1">
      <c r="B32" s="23" t="s">
        <v>39</v>
      </c>
      <c r="C32" s="4" t="s">
        <v>5</v>
      </c>
      <c r="D32" s="4" t="s">
        <v>6</v>
      </c>
      <c r="E32" s="4" t="s">
        <v>7</v>
      </c>
      <c r="F32" s="4" t="s">
        <v>10</v>
      </c>
    </row>
    <row r="33" spans="2:6" ht="16.5" thickBot="1">
      <c r="B33" s="6" t="s">
        <v>8</v>
      </c>
      <c r="C33" s="68">
        <f>+('Tab. I.4.2A -C.Cap.-Miss. 10'!C63+'Tab. I.4.4A -C.Cap.-Miss.12'!C44+'Tab. I.4.6A - C.Cap.-AltriInt.'!C44)/1000000</f>
        <v>401.90362192999999</v>
      </c>
      <c r="D33" s="68">
        <f>+('Tab. I.4.2A -C.Cap.-Miss. 10'!D63+'Tab. I.4.4A -C.Cap.-Miss.12'!D44+'Tab. I.4.6A - C.Cap.-AltriInt.'!D44)/1000000</f>
        <v>111.65304706000001</v>
      </c>
      <c r="E33" s="68">
        <f>+('Tab. I.4.2A -C.Cap.-Miss. 10'!E63+'Tab. I.4.4A -C.Cap.-Miss.12'!E44+'Tab. I.4.6A - C.Cap.-AltriInt.'!E44)/1000000</f>
        <v>673.88480746000005</v>
      </c>
      <c r="F33" s="60">
        <f t="shared" ref="F33" si="2">SUM(C33:E33)</f>
        <v>1187.44147645</v>
      </c>
    </row>
    <row r="34" spans="2:6" ht="15.75">
      <c r="B34" s="35"/>
      <c r="C34" s="46"/>
      <c r="D34" s="46"/>
      <c r="E34" s="46"/>
      <c r="F34" s="67"/>
    </row>
    <row r="35" spans="2:6">
      <c r="B35" s="52"/>
      <c r="C35" s="53"/>
      <c r="D35" s="53"/>
      <c r="E35" s="53"/>
      <c r="F35" s="53"/>
    </row>
    <row r="36" spans="2:6" ht="12.75" customHeight="1">
      <c r="B36" s="8"/>
      <c r="C36" s="8"/>
      <c r="D36" s="8"/>
      <c r="E36" s="8"/>
      <c r="F36" s="8"/>
    </row>
    <row r="37" spans="2:6">
      <c r="B37" s="168" t="s">
        <v>21</v>
      </c>
      <c r="C37" s="168"/>
      <c r="D37" s="168"/>
      <c r="E37" s="168"/>
      <c r="F37" s="168"/>
    </row>
    <row r="38" spans="2:6" ht="39.950000000000003" customHeight="1" thickBot="1">
      <c r="B38" s="23" t="s">
        <v>39</v>
      </c>
      <c r="C38" s="4" t="s">
        <v>5</v>
      </c>
      <c r="D38" s="4" t="s">
        <v>6</v>
      </c>
      <c r="E38" s="4" t="s">
        <v>7</v>
      </c>
      <c r="F38" s="4" t="s">
        <v>10</v>
      </c>
    </row>
    <row r="39" spans="2:6" ht="16.5" thickBot="1">
      <c r="B39" s="6" t="s">
        <v>8</v>
      </c>
      <c r="C39" s="68">
        <v>79.040000000000006</v>
      </c>
      <c r="D39" s="68">
        <v>105.54</v>
      </c>
      <c r="E39" s="68">
        <v>234.37</v>
      </c>
      <c r="F39" s="60">
        <f t="shared" ref="F39" si="3">SUM(C39:E39)</f>
        <v>418.95000000000005</v>
      </c>
    </row>
    <row r="40" spans="2:6" ht="15.75">
      <c r="C40" s="46"/>
      <c r="D40" s="46"/>
      <c r="E40" s="46"/>
      <c r="F40" s="67"/>
    </row>
    <row r="41" spans="2:6">
      <c r="C41" s="53"/>
      <c r="D41" s="53"/>
      <c r="E41" s="53"/>
      <c r="F41" s="53"/>
    </row>
    <row r="42" spans="2:6">
      <c r="B42" s="168" t="s">
        <v>46</v>
      </c>
      <c r="C42" s="168"/>
      <c r="D42" s="168"/>
      <c r="E42" s="168"/>
      <c r="F42" s="168"/>
    </row>
    <row r="43" spans="2:6" ht="39.950000000000003" customHeight="1" thickBot="1">
      <c r="B43" s="23" t="s">
        <v>39</v>
      </c>
      <c r="C43" s="4" t="s">
        <v>5</v>
      </c>
      <c r="D43" s="4" t="s">
        <v>6</v>
      </c>
      <c r="E43" s="4" t="s">
        <v>7</v>
      </c>
      <c r="F43" s="4" t="s">
        <v>10</v>
      </c>
    </row>
    <row r="44" spans="2:6" ht="16.5" thickBot="1">
      <c r="B44" s="6" t="s">
        <v>8</v>
      </c>
      <c r="C44" s="68">
        <v>4.7</v>
      </c>
      <c r="D44" s="68">
        <v>0.13</v>
      </c>
      <c r="E44" s="68">
        <v>0.03</v>
      </c>
      <c r="F44" s="60">
        <f t="shared" ref="F44" si="4">SUM(C44:E44)</f>
        <v>4.8600000000000003</v>
      </c>
    </row>
    <row r="45" spans="2:6" ht="15.75">
      <c r="C45" s="46"/>
      <c r="D45" s="46"/>
      <c r="E45" s="46"/>
      <c r="F45" s="67"/>
    </row>
    <row r="46" spans="2:6">
      <c r="C46" s="53"/>
      <c r="D46" s="53"/>
      <c r="E46" s="53"/>
      <c r="F46" s="53"/>
    </row>
    <row r="47" spans="2:6">
      <c r="B47" s="168" t="s">
        <v>86</v>
      </c>
      <c r="C47" s="168"/>
      <c r="D47" s="168"/>
      <c r="E47" s="168"/>
      <c r="F47" s="168"/>
    </row>
    <row r="48" spans="2:6" ht="39.950000000000003" customHeight="1" thickBot="1">
      <c r="B48" s="23" t="s">
        <v>39</v>
      </c>
      <c r="C48" s="4" t="s">
        <v>5</v>
      </c>
      <c r="D48" s="4" t="s">
        <v>6</v>
      </c>
      <c r="E48" s="4" t="s">
        <v>7</v>
      </c>
      <c r="F48" s="4" t="s">
        <v>10</v>
      </c>
    </row>
    <row r="49" spans="2:6" ht="16.5" thickBot="1">
      <c r="B49" s="6" t="s">
        <v>8</v>
      </c>
      <c r="C49" s="68">
        <f>('Tab. I.4.2A -C.Cap.-Miss. 10'!C93+'Tab. I.4.4A -C.Cap.-Miss.12'!C65+'Tab. I.4.6A - C.Cap.-AltriInt.'!C65)/1000000</f>
        <v>83.737533890000009</v>
      </c>
      <c r="D49" s="68">
        <f>('Tab. I.4.2A -C.Cap.-Miss. 10'!D93+'Tab. I.4.4A -C.Cap.-Miss.12'!D65+'Tab. I.4.6A - C.Cap.-AltriInt.'!D65)/1000000</f>
        <v>105.66995111</v>
      </c>
      <c r="E49" s="68">
        <f>('Tab. I.4.2A -C.Cap.-Miss. 10'!E93+'Tab. I.4.4A -C.Cap.-Miss.12'!E65+'Tab. I.4.6A - C.Cap.-AltriInt.'!E65)/1000000</f>
        <v>234.40003457</v>
      </c>
      <c r="F49" s="60">
        <f t="shared" ref="F49" si="5">SUM(C49:E49)</f>
        <v>423.80751957000001</v>
      </c>
    </row>
    <row r="50" spans="2:6" ht="15.75">
      <c r="B50" s="35"/>
      <c r="C50" s="46"/>
      <c r="D50" s="46"/>
      <c r="E50" s="46"/>
      <c r="F50" s="67"/>
    </row>
    <row r="51" spans="2:6">
      <c r="B51" s="52"/>
      <c r="C51" s="53"/>
      <c r="D51" s="53"/>
      <c r="E51" s="53"/>
      <c r="F51" s="53"/>
    </row>
    <row r="52" spans="2:6" ht="9" customHeight="1">
      <c r="B52" s="8"/>
      <c r="C52" s="8"/>
      <c r="D52" s="8"/>
      <c r="E52" s="8"/>
      <c r="F52" s="8"/>
    </row>
    <row r="53" spans="2:6">
      <c r="B53" s="24" t="s">
        <v>22</v>
      </c>
      <c r="C53" s="24"/>
      <c r="D53" s="24"/>
      <c r="E53" s="24"/>
      <c r="F53" s="24"/>
    </row>
    <row r="54" spans="2:6" ht="39.950000000000003" customHeight="1" thickBot="1">
      <c r="B54" s="23" t="s">
        <v>39</v>
      </c>
      <c r="C54" s="4" t="s">
        <v>5</v>
      </c>
      <c r="D54" s="4" t="s">
        <v>6</v>
      </c>
      <c r="E54" s="4" t="s">
        <v>7</v>
      </c>
      <c r="F54" s="4" t="s">
        <v>10</v>
      </c>
    </row>
    <row r="55" spans="2:6" ht="16.5" thickBot="1">
      <c r="B55" s="6" t="s">
        <v>8</v>
      </c>
      <c r="C55" s="68">
        <v>478.87</v>
      </c>
      <c r="D55" s="68">
        <v>213.63</v>
      </c>
      <c r="E55" s="68">
        <v>908.07</v>
      </c>
      <c r="F55" s="7">
        <f t="shared" ref="F55" si="6">SUM(F23,F39)</f>
        <v>1600.57</v>
      </c>
    </row>
    <row r="56" spans="2:6" ht="15.75">
      <c r="B56" s="35"/>
      <c r="C56" s="46"/>
      <c r="D56" s="46"/>
      <c r="E56" s="46"/>
      <c r="F56" s="67"/>
    </row>
    <row r="57" spans="2:6">
      <c r="B57" s="8"/>
      <c r="C57" s="53"/>
      <c r="D57" s="53"/>
      <c r="E57" s="53"/>
      <c r="F57" s="53"/>
    </row>
    <row r="58" spans="2:6" ht="39" customHeight="1">
      <c r="B58" s="172" t="s">
        <v>47</v>
      </c>
      <c r="C58" s="172"/>
      <c r="D58" s="172"/>
      <c r="E58" s="172"/>
      <c r="F58" s="172"/>
    </row>
    <row r="59" spans="2:6" ht="39.950000000000003" customHeight="1" thickBot="1">
      <c r="B59" s="23" t="s">
        <v>39</v>
      </c>
      <c r="C59" s="4" t="s">
        <v>5</v>
      </c>
      <c r="D59" s="4" t="s">
        <v>6</v>
      </c>
      <c r="E59" s="4" t="s">
        <v>7</v>
      </c>
      <c r="F59" s="4" t="s">
        <v>10</v>
      </c>
    </row>
    <row r="60" spans="2:6" ht="16.5" thickBot="1">
      <c r="B60" s="6" t="s">
        <v>8</v>
      </c>
      <c r="C60" s="68">
        <v>6.77</v>
      </c>
      <c r="D60" s="68">
        <v>3.69</v>
      </c>
      <c r="E60" s="68">
        <v>0.21</v>
      </c>
      <c r="F60" s="60">
        <v>10.68</v>
      </c>
    </row>
    <row r="61" spans="2:6" ht="15.75">
      <c r="C61" s="46"/>
      <c r="D61" s="46"/>
      <c r="E61" s="46"/>
      <c r="F61" s="67"/>
    </row>
    <row r="62" spans="2:6">
      <c r="B62" s="8"/>
      <c r="C62" s="53"/>
      <c r="D62" s="53"/>
      <c r="E62" s="53"/>
      <c r="F62" s="53"/>
    </row>
    <row r="63" spans="2:6">
      <c r="B63" s="24" t="s">
        <v>80</v>
      </c>
      <c r="C63" s="25"/>
      <c r="D63" s="25"/>
      <c r="E63" s="25"/>
      <c r="F63" s="25"/>
    </row>
    <row r="64" spans="2:6" ht="39.950000000000003" customHeight="1" thickBot="1">
      <c r="B64" s="23" t="s">
        <v>39</v>
      </c>
      <c r="C64" s="4" t="s">
        <v>5</v>
      </c>
      <c r="D64" s="4" t="s">
        <v>6</v>
      </c>
      <c r="E64" s="4" t="s">
        <v>7</v>
      </c>
      <c r="F64" s="4" t="s">
        <v>10</v>
      </c>
    </row>
    <row r="65" spans="2:6" ht="16.5" thickBot="1">
      <c r="B65" s="6" t="s">
        <v>8</v>
      </c>
      <c r="C65" s="68">
        <f>SUM(C33,C49)</f>
        <v>485.64115581999999</v>
      </c>
      <c r="D65" s="68">
        <f t="shared" ref="D65:E65" si="7">SUM(D33,D49)</f>
        <v>217.32299817000001</v>
      </c>
      <c r="E65" s="68">
        <f t="shared" si="7"/>
        <v>908.28484203000005</v>
      </c>
      <c r="F65" s="7">
        <f>SUM(C65:E65)</f>
        <v>1611.24899602</v>
      </c>
    </row>
    <row r="66" spans="2:6" ht="24">
      <c r="B66" s="39" t="s">
        <v>11</v>
      </c>
      <c r="C66" s="46"/>
      <c r="D66" s="46"/>
      <c r="E66" s="46"/>
      <c r="F66" s="46"/>
    </row>
    <row r="67" spans="2:6" ht="24">
      <c r="B67" s="40" t="s">
        <v>23</v>
      </c>
      <c r="C67" s="53"/>
      <c r="D67" s="53"/>
      <c r="E67" s="53"/>
      <c r="F67" s="53"/>
    </row>
    <row r="68" spans="2:6">
      <c r="C68" s="34"/>
      <c r="D68" s="34"/>
      <c r="E68" s="34"/>
      <c r="F68" s="34"/>
    </row>
    <row r="69" spans="2:6">
      <c r="C69" s="8"/>
      <c r="D69" s="8"/>
      <c r="E69" s="8"/>
      <c r="F69" s="8"/>
    </row>
  </sheetData>
  <mergeCells count="12">
    <mergeCell ref="B2:F2"/>
    <mergeCell ref="B37:F37"/>
    <mergeCell ref="B47:F47"/>
    <mergeCell ref="B10:F10"/>
    <mergeCell ref="B42:F42"/>
    <mergeCell ref="B58:F58"/>
    <mergeCell ref="B3:F3"/>
    <mergeCell ref="B4:F4"/>
    <mergeCell ref="B5:F5"/>
    <mergeCell ref="B31:F31"/>
    <mergeCell ref="B15:F15"/>
    <mergeCell ref="B21:F21"/>
  </mergeCells>
  <printOptions horizontalCentered="1"/>
  <pageMargins left="0.70866141732283472" right="0.70866141732283472" top="0.55118110236220474" bottom="0.15748031496062992" header="0.31496062992125984" footer="0.31496062992125984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18</vt:i4>
      </vt:variant>
    </vt:vector>
  </HeadingPairs>
  <TitlesOfParts>
    <vt:vector size="28" baseType="lpstr">
      <vt:lpstr>TabI.4.1-speseComu.CapProv-2018</vt:lpstr>
      <vt:lpstr>Tab. I.4.1A -Correnti-Miss. 10</vt:lpstr>
      <vt:lpstr>Tab. I.4.2A -C.Cap.-Miss. 10</vt:lpstr>
      <vt:lpstr>Tab. I.4.3A -Correnti-Miss.12</vt:lpstr>
      <vt:lpstr>Tab. I.4.4A -C.Cap.-Miss.12</vt:lpstr>
      <vt:lpstr>Tab. I.4.5A -Correnti-AltriInt.</vt:lpstr>
      <vt:lpstr>Tab. I.4.6A - C.Cap.-AltriInt.</vt:lpstr>
      <vt:lpstr>Tab. I.4.7A - Totale correnti </vt:lpstr>
      <vt:lpstr>Tab. I.4.8A - Totale C.Capitale</vt:lpstr>
      <vt:lpstr>Tab. I.4.9A - Totale Spese</vt:lpstr>
      <vt:lpstr>'Tab. I.4.1A -Correnti-Miss. 10'!Area_stampa</vt:lpstr>
      <vt:lpstr>'Tab. I.4.2A -C.Cap.-Miss. 10'!Area_stampa</vt:lpstr>
      <vt:lpstr>'Tab. I.4.3A -Correnti-Miss.12'!Area_stampa</vt:lpstr>
      <vt:lpstr>'Tab. I.4.4A -C.Cap.-Miss.12'!Area_stampa</vt:lpstr>
      <vt:lpstr>'Tab. I.4.5A -Correnti-AltriInt.'!Area_stampa</vt:lpstr>
      <vt:lpstr>'Tab. I.4.6A - C.Cap.-AltriInt.'!Area_stampa</vt:lpstr>
      <vt:lpstr>'Tab. I.4.7A - Totale correnti '!Area_stampa</vt:lpstr>
      <vt:lpstr>'Tab. I.4.8A - Totale C.Capitale'!Area_stampa</vt:lpstr>
      <vt:lpstr>'Tab. I.4.9A - Totale Spese'!Area_stampa</vt:lpstr>
      <vt:lpstr>'Tab. I.4.1A -Correnti-Miss. 10'!Print_Area</vt:lpstr>
      <vt:lpstr>'Tab. I.4.2A -C.Cap.-Miss. 10'!Print_Area</vt:lpstr>
      <vt:lpstr>'Tab. I.4.3A -Correnti-Miss.12'!Print_Area</vt:lpstr>
      <vt:lpstr>'Tab. I.4.4A -C.Cap.-Miss.12'!Print_Area</vt:lpstr>
      <vt:lpstr>'Tab. I.4.5A -Correnti-AltriInt.'!Print_Area</vt:lpstr>
      <vt:lpstr>'Tab. I.4.6A - C.Cap.-AltriInt.'!Print_Area</vt:lpstr>
      <vt:lpstr>'Tab. I.4.7A - Totale correnti '!Print_Area</vt:lpstr>
      <vt:lpstr>'Tab. I.4.8A - Totale C.Capitale'!Print_Area</vt:lpstr>
      <vt:lpstr>'Tab. I.4.9A - Totale Spese'!Print_Area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Grafica-1-Giro;Botoni Girolamo</dc:creator>
  <cp:lastModifiedBy>Botoni Girolamo</cp:lastModifiedBy>
  <cp:lastPrinted>2020-04-29T14:24:44Z</cp:lastPrinted>
  <dcterms:created xsi:type="dcterms:W3CDTF">2016-04-19T07:50:50Z</dcterms:created>
  <dcterms:modified xsi:type="dcterms:W3CDTF">2020-11-13T11:02:16Z</dcterms:modified>
</cp:coreProperties>
</file>