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6190" windowHeight="10440" tabRatio="907"/>
  </bookViews>
  <sheets>
    <sheet name="Tab.I.2.1-SpeseRegProvAut2018" sheetId="10" r:id="rId1"/>
    <sheet name="Spese Correnti-Miss. 10" sheetId="1" r:id="rId2"/>
    <sheet name="Spese Conto Cap.-Miss. 10" sheetId="2" r:id="rId3"/>
    <sheet name="Spese-Correnti-Miss.12" sheetId="3" r:id="rId4"/>
    <sheet name="Spese-Conto Cap.-Miss.12" sheetId="4" r:id="rId5"/>
    <sheet name="Tot. Spese Corr. 10-12 " sheetId="7" r:id="rId6"/>
    <sheet name="Tot. C.Cap. 10-12" sheetId="8" r:id="rId7"/>
    <sheet name="Tot. Corr.+C.Cap. 10-12" sheetId="9" r:id="rId8"/>
  </sheets>
  <definedNames>
    <definedName name="_xlnm.Print_Area" localSheetId="2">'Spese Conto Cap.-Miss. 10'!$B$2:$F$135</definedName>
    <definedName name="_xlnm.Print_Area" localSheetId="1">'Spese Correnti-Miss. 10'!$B$2:$F$123</definedName>
    <definedName name="_xlnm.Print_Area" localSheetId="4">'Spese-Conto Cap.-Miss.12'!$B$2:$F$90</definedName>
    <definedName name="_xlnm.Print_Area" localSheetId="3">'Spese-Correnti-Miss.12'!$B$2:$F$89</definedName>
    <definedName name="_xlnm.Print_Area" localSheetId="6">'Tot. C.Cap. 10-12'!$B$2:$F$61</definedName>
    <definedName name="_xlnm.Print_Area" localSheetId="7">'Tot. Corr.+C.Cap. 10-12'!$B$2:$F$62</definedName>
    <definedName name="_xlnm.Print_Area" localSheetId="5">'Tot. Spese Corr. 10-12 '!$B$2:$F$61</definedName>
    <definedName name="Print_Area" localSheetId="2">'Spese Conto Cap.-Miss. 10'!$B$2:$F$137</definedName>
    <definedName name="Print_Area" localSheetId="1">'Spese Correnti-Miss. 10'!$B$3:$F$125</definedName>
    <definedName name="Print_Area" localSheetId="4">'Spese-Conto Cap.-Miss.12'!$B$2:$F$90</definedName>
    <definedName name="Print_Area" localSheetId="3">'Spese-Correnti-Miss.12'!$B$2:$F$89</definedName>
    <definedName name="Print_Area" localSheetId="6">'Tot. C.Cap. 10-12'!$B$2:$F$63</definedName>
    <definedName name="Print_Area" localSheetId="7">'Tot. Corr.+C.Cap. 10-12'!$B$2:$F$62</definedName>
    <definedName name="Print_Area" localSheetId="5">'Tot. Spese Corr. 10-12 '!$B$2:$F$63</definedName>
  </definedNames>
  <calcPr calcId="145621"/>
</workbook>
</file>

<file path=xl/calcChain.xml><?xml version="1.0" encoding="utf-8"?>
<calcChain xmlns="http://schemas.openxmlformats.org/spreadsheetml/2006/main">
  <c r="F78" i="10" l="1"/>
  <c r="E78" i="10"/>
  <c r="D78" i="10"/>
  <c r="G77" i="10"/>
  <c r="G76" i="10"/>
  <c r="G75" i="10"/>
  <c r="G78" i="10" s="1"/>
  <c r="F57" i="10"/>
  <c r="F68" i="10" s="1"/>
  <c r="E57" i="10"/>
  <c r="E68" i="10" s="1"/>
  <c r="D57" i="10"/>
  <c r="D68" i="10" s="1"/>
  <c r="F56" i="10"/>
  <c r="F67" i="10" s="1"/>
  <c r="E56" i="10"/>
  <c r="E67" i="10" s="1"/>
  <c r="D56" i="10"/>
  <c r="D67" i="10" s="1"/>
  <c r="F55" i="10"/>
  <c r="F66" i="10" s="1"/>
  <c r="E55" i="10"/>
  <c r="E66" i="10" s="1"/>
  <c r="E69" i="10" s="1"/>
  <c r="D55" i="10"/>
  <c r="D66" i="10" s="1"/>
  <c r="F49" i="10"/>
  <c r="E49" i="10"/>
  <c r="D49" i="10"/>
  <c r="G48" i="10"/>
  <c r="G47" i="10"/>
  <c r="G46" i="10"/>
  <c r="G49" i="10" s="1"/>
  <c r="F40" i="10"/>
  <c r="E40" i="10"/>
  <c r="D40" i="10"/>
  <c r="G39" i="10"/>
  <c r="G38" i="10"/>
  <c r="G37" i="10"/>
  <c r="G40" i="10" s="1"/>
  <c r="F30" i="10"/>
  <c r="E30" i="10"/>
  <c r="G30" i="10" s="1"/>
  <c r="D30" i="10"/>
  <c r="F29" i="10"/>
  <c r="E29" i="10"/>
  <c r="G29" i="10" s="1"/>
  <c r="D29" i="10"/>
  <c r="F28" i="10"/>
  <c r="F31" i="10" s="1"/>
  <c r="E28" i="10"/>
  <c r="E31" i="10" s="1"/>
  <c r="D28" i="10"/>
  <c r="D31" i="10" s="1"/>
  <c r="F22" i="10"/>
  <c r="E22" i="10"/>
  <c r="D22" i="10"/>
  <c r="G21" i="10"/>
  <c r="G20" i="10"/>
  <c r="G19" i="10"/>
  <c r="G22" i="10" s="1"/>
  <c r="F13" i="10"/>
  <c r="E13" i="10"/>
  <c r="D13" i="10"/>
  <c r="G12" i="10"/>
  <c r="G11" i="10"/>
  <c r="G10" i="10"/>
  <c r="G13" i="10" s="1"/>
  <c r="G31" i="10" s="1"/>
  <c r="D69" i="10" l="1"/>
  <c r="F69" i="10"/>
  <c r="G28" i="10"/>
  <c r="G55" i="10"/>
  <c r="G56" i="10"/>
  <c r="G67" i="10" s="1"/>
  <c r="G57" i="10"/>
  <c r="G68" i="10" s="1"/>
  <c r="E58" i="10"/>
  <c r="D58" i="10"/>
  <c r="F58" i="10"/>
  <c r="G66" i="10" l="1"/>
  <c r="G69" i="10" s="1"/>
  <c r="G58" i="10"/>
  <c r="E36" i="9" l="1"/>
  <c r="F8" i="1" l="1"/>
  <c r="E113" i="2" l="1"/>
  <c r="E44" i="3" l="1"/>
  <c r="E43" i="3"/>
  <c r="D44" i="3"/>
  <c r="C43" i="3" l="1"/>
  <c r="C44" i="3"/>
  <c r="F44" i="3" s="1"/>
  <c r="E64" i="3"/>
  <c r="E22" i="3"/>
  <c r="C65" i="3"/>
  <c r="C86" i="3"/>
  <c r="E23" i="3"/>
  <c r="E85" i="3"/>
  <c r="E65" i="3"/>
  <c r="E86" i="3"/>
  <c r="F78" i="3"/>
  <c r="F79" i="3"/>
  <c r="C64" i="3"/>
  <c r="C85" i="3"/>
  <c r="C22" i="3"/>
  <c r="D43" i="3"/>
  <c r="C23" i="3"/>
  <c r="D22" i="3"/>
  <c r="D64" i="3"/>
  <c r="D85" i="3"/>
  <c r="D23" i="3"/>
  <c r="D65" i="3"/>
  <c r="D86" i="3"/>
  <c r="F72" i="3"/>
  <c r="F71" i="3"/>
  <c r="F50" i="3"/>
  <c r="F59" i="4"/>
  <c r="F10" i="4"/>
  <c r="F65" i="4"/>
  <c r="F8" i="3"/>
  <c r="F9" i="3"/>
  <c r="F51" i="3"/>
  <c r="F37" i="4"/>
  <c r="F9" i="4"/>
  <c r="F38" i="4"/>
  <c r="F45" i="4"/>
  <c r="F58" i="4"/>
  <c r="F15" i="3"/>
  <c r="F37" i="3"/>
  <c r="F58" i="3"/>
  <c r="F30" i="4"/>
  <c r="F51" i="4"/>
  <c r="F72" i="4"/>
  <c r="F31" i="4"/>
  <c r="F52" i="4"/>
  <c r="F44" i="4"/>
  <c r="F66" i="4"/>
  <c r="F87" i="4"/>
  <c r="F16" i="4"/>
  <c r="F24" i="4"/>
  <c r="F29" i="3"/>
  <c r="F17" i="4"/>
  <c r="F57" i="3"/>
  <c r="F73" i="4"/>
  <c r="F30" i="3"/>
  <c r="F79" i="4"/>
  <c r="F23" i="4"/>
  <c r="F80" i="4"/>
  <c r="F16" i="3"/>
  <c r="F36" i="3"/>
  <c r="F86" i="4"/>
  <c r="E123" i="2"/>
  <c r="E122" i="2"/>
  <c r="E121" i="2"/>
  <c r="E120" i="2"/>
  <c r="E119" i="2"/>
  <c r="E118" i="2"/>
  <c r="E68" i="2"/>
  <c r="E67" i="2"/>
  <c r="E66" i="2"/>
  <c r="E65" i="2"/>
  <c r="E64" i="2"/>
  <c r="E63" i="2"/>
  <c r="F43" i="3" l="1"/>
  <c r="E131" i="2"/>
  <c r="E132" i="2"/>
  <c r="E133" i="2"/>
  <c r="E134" i="2"/>
  <c r="E129" i="2"/>
  <c r="F65" i="3"/>
  <c r="D132" i="2"/>
  <c r="C133" i="2"/>
  <c r="D133" i="2"/>
  <c r="D134" i="2"/>
  <c r="D129" i="2"/>
  <c r="C132" i="2"/>
  <c r="C134" i="2"/>
  <c r="C129" i="2"/>
  <c r="C130" i="2"/>
  <c r="D130" i="2"/>
  <c r="E130" i="2"/>
  <c r="C131" i="2"/>
  <c r="D131" i="2"/>
  <c r="F64" i="3"/>
  <c r="F86" i="3"/>
  <c r="D119" i="1"/>
  <c r="D88" i="1"/>
  <c r="D120" i="1"/>
  <c r="E88" i="1"/>
  <c r="E120" i="1"/>
  <c r="E89" i="1"/>
  <c r="E121" i="1"/>
  <c r="C91" i="1"/>
  <c r="F22" i="3"/>
  <c r="D89" i="1"/>
  <c r="E91" i="1"/>
  <c r="E92" i="1"/>
  <c r="C92" i="1"/>
  <c r="E90" i="1"/>
  <c r="C88" i="1"/>
  <c r="D90" i="1"/>
  <c r="C89" i="1"/>
  <c r="D91" i="1"/>
  <c r="C90" i="1"/>
  <c r="D92" i="1"/>
  <c r="F23" i="3"/>
  <c r="F85" i="3"/>
  <c r="E122" i="1"/>
  <c r="D122" i="1"/>
  <c r="F39" i="4"/>
  <c r="C122" i="1"/>
  <c r="D121" i="1"/>
  <c r="E118" i="1"/>
  <c r="D118" i="1"/>
  <c r="E119" i="1"/>
  <c r="F38" i="3"/>
  <c r="F31" i="3"/>
  <c r="D58" i="2"/>
  <c r="C69" i="2"/>
  <c r="E69" i="2"/>
  <c r="C47" i="2"/>
  <c r="D80" i="2"/>
  <c r="C58" i="2"/>
  <c r="E58" i="2"/>
  <c r="E47" i="2"/>
  <c r="C80" i="2"/>
  <c r="E80" i="2"/>
  <c r="D47" i="2"/>
  <c r="D69" i="2"/>
  <c r="C91" i="2"/>
  <c r="C102" i="2"/>
  <c r="E102" i="2"/>
  <c r="D91" i="2"/>
  <c r="E91" i="2"/>
  <c r="D102" i="2"/>
  <c r="F62" i="1"/>
  <c r="F61" i="1"/>
  <c r="F60" i="1"/>
  <c r="F59" i="1"/>
  <c r="F58" i="1"/>
  <c r="F52" i="1"/>
  <c r="F51" i="1"/>
  <c r="F50" i="1"/>
  <c r="F49" i="1"/>
  <c r="F48" i="1"/>
  <c r="F42" i="1"/>
  <c r="F41" i="1"/>
  <c r="F40" i="1"/>
  <c r="F39" i="1"/>
  <c r="F38" i="1"/>
  <c r="F82" i="1"/>
  <c r="F81" i="1"/>
  <c r="F80" i="1"/>
  <c r="F79" i="1"/>
  <c r="F78" i="1"/>
  <c r="F72" i="1"/>
  <c r="F71" i="1"/>
  <c r="F70" i="1"/>
  <c r="F69" i="1"/>
  <c r="F68" i="1"/>
  <c r="F102" i="1"/>
  <c r="F101" i="1"/>
  <c r="F100" i="1"/>
  <c r="F99" i="1"/>
  <c r="F98" i="1"/>
  <c r="F112" i="1"/>
  <c r="F111" i="1"/>
  <c r="F110" i="1"/>
  <c r="F109" i="1"/>
  <c r="F108" i="1"/>
  <c r="E135" i="2" l="1"/>
  <c r="E124" i="2"/>
  <c r="D113" i="2"/>
  <c r="C113" i="2"/>
  <c r="F121" i="1"/>
  <c r="C135" i="2"/>
  <c r="D135" i="2"/>
  <c r="F120" i="1"/>
  <c r="F119" i="1"/>
  <c r="F118" i="1"/>
  <c r="F122" i="1"/>
  <c r="F88" i="1"/>
  <c r="F89" i="1"/>
  <c r="F90" i="1"/>
  <c r="F91" i="1"/>
  <c r="F92" i="1"/>
  <c r="F113" i="1"/>
  <c r="F103" i="1"/>
  <c r="F73" i="1"/>
  <c r="F83" i="1"/>
  <c r="F63" i="1"/>
  <c r="F53" i="1"/>
  <c r="F26" i="7" s="1"/>
  <c r="F43" i="1"/>
  <c r="F21" i="7" s="1"/>
  <c r="F93" i="1" l="1"/>
  <c r="F123" i="1"/>
  <c r="E14" i="2"/>
  <c r="E36" i="2"/>
  <c r="F9" i="2"/>
  <c r="F11" i="2"/>
  <c r="F13" i="2"/>
  <c r="E25" i="2"/>
  <c r="F12" i="2"/>
  <c r="C36" i="2"/>
  <c r="F8" i="2"/>
  <c r="C14" i="2"/>
  <c r="F10" i="2"/>
  <c r="C25" i="2"/>
  <c r="D14" i="2"/>
  <c r="D25" i="2"/>
  <c r="D36" i="2"/>
  <c r="F130" i="2"/>
  <c r="F131" i="2"/>
  <c r="F132" i="2"/>
  <c r="F133" i="2"/>
  <c r="F134" i="2"/>
  <c r="F129" i="2"/>
  <c r="F119" i="2"/>
  <c r="F120" i="2"/>
  <c r="F121" i="2"/>
  <c r="F122" i="2"/>
  <c r="F123" i="2"/>
  <c r="F108" i="2"/>
  <c r="F109" i="2"/>
  <c r="F110" i="2"/>
  <c r="F111" i="2"/>
  <c r="F112" i="2"/>
  <c r="F107" i="2"/>
  <c r="F97" i="2"/>
  <c r="F98" i="2"/>
  <c r="F99" i="2"/>
  <c r="F100" i="2"/>
  <c r="F101" i="2"/>
  <c r="F96" i="2"/>
  <c r="F86" i="2"/>
  <c r="F87" i="2"/>
  <c r="F88" i="2"/>
  <c r="F89" i="2"/>
  <c r="F90" i="2"/>
  <c r="F85" i="2"/>
  <c r="F75" i="2"/>
  <c r="F76" i="2"/>
  <c r="F77" i="2"/>
  <c r="F78" i="2"/>
  <c r="F79" i="2"/>
  <c r="F74" i="2"/>
  <c r="F64" i="2"/>
  <c r="F65" i="2"/>
  <c r="F66" i="2"/>
  <c r="F67" i="2"/>
  <c r="F68" i="2"/>
  <c r="F63" i="2"/>
  <c r="F53" i="2"/>
  <c r="F54" i="2"/>
  <c r="F55" i="2"/>
  <c r="F56" i="2"/>
  <c r="F57" i="2"/>
  <c r="F52" i="2"/>
  <c r="F42" i="2"/>
  <c r="F43" i="2"/>
  <c r="F44" i="2"/>
  <c r="F45" i="2"/>
  <c r="F46" i="2"/>
  <c r="F41" i="2"/>
  <c r="F31" i="2"/>
  <c r="F32" i="2"/>
  <c r="F33" i="2"/>
  <c r="F34" i="2"/>
  <c r="F35" i="2"/>
  <c r="F30" i="2"/>
  <c r="F20" i="2"/>
  <c r="F21" i="2"/>
  <c r="F22" i="2"/>
  <c r="F23" i="2"/>
  <c r="F24" i="2"/>
  <c r="F19" i="2"/>
  <c r="F135" i="2" l="1"/>
  <c r="F36" i="2"/>
  <c r="F25" i="2"/>
  <c r="F14" i="2"/>
  <c r="F124" i="2"/>
  <c r="F102" i="2"/>
  <c r="F80" i="2"/>
  <c r="F113" i="2"/>
  <c r="F91" i="2"/>
  <c r="F69" i="2"/>
  <c r="F58" i="2"/>
  <c r="F47" i="2"/>
  <c r="C30" i="1" l="1"/>
  <c r="D30" i="1"/>
  <c r="C32" i="1"/>
  <c r="D28" i="1"/>
  <c r="E29" i="1"/>
  <c r="E32" i="1"/>
  <c r="D29" i="1"/>
  <c r="E30" i="1"/>
  <c r="F19" i="1"/>
  <c r="F21" i="1"/>
  <c r="C29" i="1"/>
  <c r="E31" i="1"/>
  <c r="F20" i="1"/>
  <c r="C31" i="1"/>
  <c r="D32" i="1"/>
  <c r="C28" i="1"/>
  <c r="F9" i="1"/>
  <c r="F18" i="1"/>
  <c r="D31" i="1"/>
  <c r="E28" i="1"/>
  <c r="F22" i="1"/>
  <c r="F12" i="1"/>
  <c r="F11" i="1"/>
  <c r="F10" i="1"/>
  <c r="F29" i="1" l="1"/>
  <c r="F28" i="1"/>
  <c r="F13" i="1"/>
  <c r="F32" i="1"/>
  <c r="F30" i="1"/>
  <c r="F23" i="1"/>
  <c r="F31" i="1"/>
  <c r="F33" i="1" l="1"/>
  <c r="E53" i="1"/>
  <c r="E83" i="1"/>
  <c r="E73" i="1"/>
  <c r="C83" i="1"/>
  <c r="C73" i="1"/>
  <c r="E43" i="1"/>
  <c r="C53" i="1"/>
  <c r="D83" i="1"/>
  <c r="C43" i="1"/>
  <c r="D73" i="1"/>
  <c r="D93" i="1" l="1"/>
  <c r="E93" i="1"/>
  <c r="C93" i="1" l="1"/>
  <c r="C13" i="1"/>
  <c r="E63" i="1" l="1"/>
  <c r="C63" i="1"/>
  <c r="D113" i="1"/>
  <c r="E113" i="1"/>
  <c r="C113" i="1"/>
  <c r="D103" i="1"/>
  <c r="E103" i="1"/>
  <c r="C103" i="1"/>
  <c r="E23" i="1"/>
  <c r="C23" i="1"/>
  <c r="E13" i="1"/>
  <c r="D123" i="1" l="1"/>
  <c r="E33" i="1"/>
  <c r="C33" i="1"/>
  <c r="C123" i="1"/>
  <c r="E123" i="1"/>
  <c r="E88" i="4" l="1"/>
  <c r="D88" i="4"/>
  <c r="C88" i="4"/>
  <c r="E81" i="4"/>
  <c r="D81" i="4"/>
  <c r="C81" i="4"/>
  <c r="E74" i="4"/>
  <c r="D74" i="4"/>
  <c r="C74" i="4"/>
  <c r="E67" i="4"/>
  <c r="D67" i="4"/>
  <c r="C67" i="4"/>
  <c r="E60" i="4"/>
  <c r="D60" i="4"/>
  <c r="C60" i="4"/>
  <c r="E53" i="4"/>
  <c r="D53" i="4"/>
  <c r="C53" i="4"/>
  <c r="E46" i="4"/>
  <c r="D46" i="4"/>
  <c r="C46" i="4"/>
  <c r="E39" i="4"/>
  <c r="D39" i="4"/>
  <c r="C39" i="4"/>
  <c r="E32" i="4"/>
  <c r="D32" i="4"/>
  <c r="C32" i="4"/>
  <c r="E25" i="4"/>
  <c r="D25" i="4"/>
  <c r="C25" i="4"/>
  <c r="F25" i="4"/>
  <c r="E18" i="4"/>
  <c r="D18" i="4"/>
  <c r="C18" i="4"/>
  <c r="E11" i="4"/>
  <c r="D11" i="4"/>
  <c r="C11" i="4"/>
  <c r="C31" i="8" l="1"/>
  <c r="E31" i="8"/>
  <c r="F81" i="4"/>
  <c r="F67" i="4"/>
  <c r="F53" i="4"/>
  <c r="F46" i="4"/>
  <c r="F11" i="4"/>
  <c r="F32" i="4"/>
  <c r="F74" i="4"/>
  <c r="F18" i="4"/>
  <c r="F60" i="4"/>
  <c r="E46" i="8" l="1"/>
  <c r="C16" i="8"/>
  <c r="E61" i="8"/>
  <c r="D61" i="8"/>
  <c r="D31" i="8"/>
  <c r="F36" i="8"/>
  <c r="C46" i="8"/>
  <c r="D16" i="8"/>
  <c r="E16" i="8"/>
  <c r="D46" i="8"/>
  <c r="F88" i="4"/>
  <c r="E87" i="3"/>
  <c r="D87" i="3"/>
  <c r="C87" i="3"/>
  <c r="E80" i="3"/>
  <c r="D80" i="3"/>
  <c r="C80" i="3"/>
  <c r="E73" i="3"/>
  <c r="D73" i="3"/>
  <c r="C73" i="3"/>
  <c r="D66" i="3"/>
  <c r="E59" i="3"/>
  <c r="D59" i="3"/>
  <c r="C59" i="3"/>
  <c r="D52" i="3"/>
  <c r="E45" i="3"/>
  <c r="D45" i="3"/>
  <c r="C45" i="3"/>
  <c r="E38" i="3"/>
  <c r="D38" i="3"/>
  <c r="C38" i="3"/>
  <c r="E31" i="3"/>
  <c r="D31" i="3"/>
  <c r="C31" i="3"/>
  <c r="D24" i="3"/>
  <c r="E17" i="3"/>
  <c r="D17" i="3"/>
  <c r="C17" i="3"/>
  <c r="E10" i="3"/>
  <c r="D10" i="3"/>
  <c r="C10" i="3"/>
  <c r="C61" i="8" l="1"/>
  <c r="E16" i="7"/>
  <c r="D46" i="7"/>
  <c r="C16" i="7"/>
  <c r="F10" i="3"/>
  <c r="F6" i="7" s="1"/>
  <c r="F73" i="3"/>
  <c r="F80" i="3"/>
  <c r="F59" i="3"/>
  <c r="F41" i="7" s="1"/>
  <c r="F45" i="3"/>
  <c r="F31" i="7" s="1"/>
  <c r="F17" i="3"/>
  <c r="F11" i="7" s="1"/>
  <c r="E31" i="9" l="1"/>
  <c r="E31" i="7"/>
  <c r="C31" i="7"/>
  <c r="F87" i="3"/>
  <c r="F41" i="9"/>
  <c r="C16" i="9"/>
  <c r="E16" i="9"/>
  <c r="F11" i="8"/>
  <c r="F46" i="8"/>
  <c r="F26" i="8"/>
  <c r="F41" i="8"/>
  <c r="F6" i="8"/>
  <c r="F56" i="8" l="1"/>
  <c r="F61" i="8" s="1"/>
  <c r="C31" i="9"/>
  <c r="D46" i="9"/>
  <c r="F16" i="8"/>
  <c r="F31" i="8"/>
  <c r="E52" i="3" l="1"/>
  <c r="E66" i="3" l="1"/>
  <c r="E61" i="7" l="1"/>
  <c r="E61" i="9" s="1"/>
  <c r="E46" i="7"/>
  <c r="C52" i="3"/>
  <c r="F52" i="3"/>
  <c r="F36" i="7" s="1"/>
  <c r="E46" i="9" l="1"/>
  <c r="F66" i="3"/>
  <c r="F46" i="7" s="1"/>
  <c r="C66" i="3"/>
  <c r="C46" i="7" l="1"/>
  <c r="C61" i="7" l="1"/>
  <c r="C61" i="9" s="1"/>
  <c r="C46" i="9"/>
  <c r="F36" i="9"/>
  <c r="F46" i="9" l="1"/>
  <c r="D23" i="1"/>
  <c r="D13" i="1"/>
  <c r="D53" i="1"/>
  <c r="D43" i="1"/>
  <c r="D33" i="1" l="1"/>
  <c r="F56" i="7" l="1"/>
  <c r="D61" i="7"/>
  <c r="D31" i="7"/>
  <c r="D16" i="7"/>
  <c r="D63" i="1"/>
  <c r="F51" i="7" l="1"/>
  <c r="F51" i="9"/>
  <c r="F56" i="9"/>
  <c r="D61" i="9"/>
  <c r="F61" i="7"/>
  <c r="F11" i="9"/>
  <c r="F26" i="9"/>
  <c r="D16" i="9"/>
  <c r="F6" i="9"/>
  <c r="D31" i="9"/>
  <c r="F21" i="9"/>
  <c r="F61" i="9" l="1"/>
  <c r="F16" i="9"/>
  <c r="F31" i="9"/>
  <c r="E24" i="3"/>
  <c r="F24" i="3"/>
  <c r="F16" i="7" s="1"/>
  <c r="C24" i="3"/>
</calcChain>
</file>

<file path=xl/sharedStrings.xml><?xml version="1.0" encoding="utf-8"?>
<sst xmlns="http://schemas.openxmlformats.org/spreadsheetml/2006/main" count="1081" uniqueCount="113">
  <si>
    <t>Programma 01: Trasporto Ferroviario</t>
  </si>
  <si>
    <t>Programma 02: Trasporto Pubblico Locale</t>
  </si>
  <si>
    <t>Programma 03: Trasporto per vie d'acqua</t>
  </si>
  <si>
    <t>Programma 04: Altre modalità di trasporto</t>
  </si>
  <si>
    <t>Programma 05: Viabilità e infrastrutture stradali</t>
  </si>
  <si>
    <t>Italia Settentrionale</t>
  </si>
  <si>
    <t>Italia Centrale</t>
  </si>
  <si>
    <t>Italia Meridionale e Insulare</t>
  </si>
  <si>
    <t>Totale Italia</t>
  </si>
  <si>
    <t xml:space="preserve"> </t>
  </si>
  <si>
    <t>Totale Programmi</t>
  </si>
  <si>
    <t xml:space="preserve">l)Totale pagamenti in conto competenza + in conto residui per spese correnti - Spese correnti dirette </t>
  </si>
  <si>
    <t xml:space="preserve">m) Totale pagamenti in conto competenza + in conto residui per spese correnti - Contributi e trasferimenti correnti (Macro-aggregato 04 - Trasferimenti correnti) </t>
  </si>
  <si>
    <t xml:space="preserve">Titolo II - Spese in Conto Capitale  - Codice Missione 10 - Trasporti e diritto alla mobilità - </t>
  </si>
  <si>
    <t>Programma 02: Interventi per la disabilità</t>
  </si>
  <si>
    <t>Programma 03: Interventi per gli anziani</t>
  </si>
  <si>
    <t>l)Totale pagamenti in conto competenza + in conto residui per spese correnti - Spese correnti dirette (tutti i macroaggregati diversi da 04)</t>
  </si>
  <si>
    <t xml:space="preserve">Titolo I - Spese correnti -  Codice Missione 10 - Trasporti e diritto alla mobilità </t>
  </si>
  <si>
    <t>Programma 06: Politica regionale diritto alla mobilità</t>
  </si>
  <si>
    <t>Programma 02: Interventi per la disabilità*</t>
  </si>
  <si>
    <t>(*) Contributi 20% ad Aziende Sanitarie locali per l'adattamentodi veicoli destinati al trasporto di persone con disabilità e per la modifica degli strumenti di guida</t>
  </si>
  <si>
    <t>(*) Contributi in favore dei comuni ed altre amministrazioni locali n.a.c. per eliminazione delle barriere architettoniche</t>
  </si>
  <si>
    <t>Titolo I - Spese correnti -  Codice Missione 12 - Intervernti per disabilità e anziani</t>
  </si>
  <si>
    <t>Titolo II - Spese in Conto Capitale -  Codice Missione 12 - Intervernti per disabilità e anziani</t>
  </si>
  <si>
    <t xml:space="preserve">Titolo I - Spese correnti -  Miss. 10 - 12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</si>
  <si>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Titolo II - Spese correnti -  Miss. 10 - 12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</si>
  <si>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Ttolo I - Spese Correnti + Titolo II - Spese in Conto Capitale  - Miss. 10 - 12</t>
  </si>
  <si>
    <t>Tab. I.2.1A - Spese e contributi correnti delle Regioni e delle Provincie Autonome nel settore dei trasporti distinti per Ripartizione Geografica e Programmi -Anno 2018</t>
  </si>
  <si>
    <t xml:space="preserve">Missione 10 - Trasporti e diritto alla mobilità </t>
  </si>
  <si>
    <t xml:space="preserve">a) Impegni per spese correnti - Spese correnti dirette  </t>
  </si>
  <si>
    <t xml:space="preserve">b) Impegni per spese correnti  - Contributi e trasferimenti correnti  </t>
  </si>
  <si>
    <t xml:space="preserve">d) Pagamenti in conto competenza per spese correnti  - Spese correnti dirette </t>
  </si>
  <si>
    <t xml:space="preserve">e) Pagamenti in conto competenza per spese correnti - Contributi e trasferimenti correnti </t>
  </si>
  <si>
    <t xml:space="preserve">g) Pagamenti in conto residui per spese correnti - Spese correnti dirette </t>
  </si>
  <si>
    <t xml:space="preserve">h) Pagamenti in conto residui per spese correnti - Contributi e trasferimenti correnti  </t>
  </si>
  <si>
    <t xml:space="preserve">c) Impegni per spese correnti - Totale spese correnti </t>
  </si>
  <si>
    <t xml:space="preserve">f) Pagamenti in conto competenza per spese correnti -Totale spese correnti  </t>
  </si>
  <si>
    <t xml:space="preserve">i) Pagamenti in conto residui per spese correnti - Totale spese correnti  </t>
  </si>
  <si>
    <t xml:space="preserve">n) Totale pagamenti in conto competenza + in conto residui per spese correnti - Totale spese correnti </t>
  </si>
  <si>
    <t>Tab. I.2.2A - Spese e contributi in conto capitale delle Regioni e delle Provincie Autonome nel settore dei trasporti distinti per Ripartizione Geografica e Programmi -Anno 2018</t>
  </si>
  <si>
    <t xml:space="preserve">a) Impegni per spese in conto capitale - Spese in conto capitale dirette </t>
  </si>
  <si>
    <t xml:space="preserve">b) Impegni per spese in conto capitale - Contributi e trasferimenti in conto capitale </t>
  </si>
  <si>
    <r>
      <rPr>
        <b/>
        <i/>
        <sz val="11"/>
        <rFont val="Times New Roman"/>
        <family val="1"/>
      </rPr>
      <t xml:space="preserve">c) </t>
    </r>
    <r>
      <rPr>
        <sz val="11"/>
        <rFont val="Times New Roman"/>
        <family val="1"/>
      </rPr>
      <t>I</t>
    </r>
    <r>
      <rPr>
        <i/>
        <sz val="11"/>
        <rFont val="Times New Roman"/>
        <family val="1"/>
      </rPr>
      <t>mpegni per spese in conto capitale - Totale spese in conto capitale</t>
    </r>
  </si>
  <si>
    <t xml:space="preserve">d) Pagamenti in conto competenza per spese in conto capitale - Spese in conto capitale dirette </t>
  </si>
  <si>
    <t xml:space="preserve">e) Pagamenti in conto competenza per spese in conto capitale - Contributi e trasferimenti in conto capitale </t>
  </si>
  <si>
    <r>
      <rPr>
        <b/>
        <i/>
        <sz val="11"/>
        <rFont val="Times New Roman"/>
        <family val="1"/>
      </rPr>
      <t xml:space="preserve">f) </t>
    </r>
    <r>
      <rPr>
        <i/>
        <sz val="11"/>
        <rFont val="Times New Roman"/>
        <family val="1"/>
      </rPr>
      <t>Pagamenti in conto competenza per spese in conto capitale  - Totale spese in conto capitale</t>
    </r>
  </si>
  <si>
    <t xml:space="preserve">g) Pagamenti in conto residui per spese in conto capitale - Spese in conto capitale dirette </t>
  </si>
  <si>
    <t xml:space="preserve">h) Pagamenti in conto residui per spese in conto capitale - Contributi e trasferimenti in conto capitale </t>
  </si>
  <si>
    <r>
      <rPr>
        <b/>
        <i/>
        <sz val="11"/>
        <rFont val="Times New Roman"/>
        <family val="1"/>
      </rPr>
      <t xml:space="preserve">i) </t>
    </r>
    <r>
      <rPr>
        <i/>
        <sz val="11"/>
        <rFont val="Times New Roman"/>
        <family val="1"/>
      </rPr>
      <t>Pagamenti in conto residui per spese in conto capitale - Totale spese in conto capitale</t>
    </r>
  </si>
  <si>
    <t xml:space="preserve">l) Totale pagamenti (in conto competenza + in conto residui) per spese in conto capitale - Spese in conto capitale dirette </t>
  </si>
  <si>
    <t xml:space="preserve">m) Totale pagamenti (in conto competenza + in conto residui) per spese in conto capitale - Contributi e trasferimenti in conto capitale </t>
  </si>
  <si>
    <r>
      <rPr>
        <b/>
        <i/>
        <sz val="11"/>
        <rFont val="Times New Roman"/>
        <family val="1"/>
      </rPr>
      <t xml:space="preserve">n) </t>
    </r>
    <r>
      <rPr>
        <i/>
        <sz val="11"/>
        <rFont val="Times New Roman"/>
        <family val="1"/>
      </rPr>
      <t>Totale pagamenti (in conto competenza + in conto residui) per spese in conto capitale  - Totale spese in conto capitale</t>
    </r>
  </si>
  <si>
    <t>Tab. I.2.3A - Spese e contributi correnti delle Regioni e delle Provincie Autonome nel settore dei trasporti distinti per Ripartizione Geografica e Programmi -Anno 2018</t>
  </si>
  <si>
    <t xml:space="preserve">a) Impegni per spese correnti  - Spese correnti dirette </t>
  </si>
  <si>
    <t xml:space="preserve">b) Impegni per spese correnti  - Contributi e trasferimenti correnti </t>
  </si>
  <si>
    <r>
      <rPr>
        <b/>
        <i/>
        <sz val="11"/>
        <rFont val="Times New Roman"/>
        <family val="1"/>
      </rPr>
      <t xml:space="preserve">c) </t>
    </r>
    <r>
      <rPr>
        <i/>
        <sz val="11"/>
        <rFont val="Times New Roman"/>
        <family val="1"/>
      </rPr>
      <t>Impegni per spese correnti  - Totale spese correnti</t>
    </r>
  </si>
  <si>
    <t xml:space="preserve">e) Pagamenti in conto competenza per spese correnti  - Contributi e trasferimenti correnti </t>
  </si>
  <si>
    <r>
      <rPr>
        <b/>
        <i/>
        <sz val="11"/>
        <rFont val="Times New Roman"/>
        <family val="1"/>
      </rPr>
      <t>f)</t>
    </r>
    <r>
      <rPr>
        <i/>
        <sz val="11"/>
        <rFont val="Times New Roman"/>
        <family val="1"/>
      </rPr>
      <t xml:space="preserve"> Pagamenti in conto competenza per spese correnti  - Totale spese correnti</t>
    </r>
  </si>
  <si>
    <t xml:space="preserve">g) Pagamenti in conto residui per spese correnti  - Spese correnti dirette </t>
  </si>
  <si>
    <t xml:space="preserve">h) Pagamenti in conto residui per spese correnti  - Contributi e trasferimenti correnti </t>
  </si>
  <si>
    <r>
      <rPr>
        <b/>
        <i/>
        <sz val="11"/>
        <rFont val="Times New Roman"/>
        <family val="1"/>
      </rPr>
      <t xml:space="preserve">i) </t>
    </r>
    <r>
      <rPr>
        <i/>
        <sz val="11"/>
        <rFont val="Times New Roman"/>
        <family val="1"/>
      </rPr>
      <t>Pagamenti in conto residui per spese correnti  - Totale spese correnti</t>
    </r>
  </si>
  <si>
    <t xml:space="preserve">l) Totale pagamenti in conto competenza + in conto residui per spese correnti  - Spese correnti dirette </t>
  </si>
  <si>
    <t xml:space="preserve">m) Totale pagamenti in conto competenza + in conto residui per spese correnti  - Contributi e trasferimenti correnti </t>
  </si>
  <si>
    <r>
      <rPr>
        <b/>
        <i/>
        <sz val="11"/>
        <rFont val="Times New Roman"/>
        <family val="1"/>
      </rPr>
      <t xml:space="preserve">n) </t>
    </r>
    <r>
      <rPr>
        <i/>
        <sz val="11"/>
        <rFont val="Times New Roman"/>
        <family val="1"/>
      </rPr>
      <t>Totale pagamenti in conto competenza + in conto residui per spese correnti  - Totale spese correnti</t>
    </r>
  </si>
  <si>
    <r>
      <rPr>
        <b/>
        <i/>
        <sz val="11"/>
        <rFont val="Times New Roman"/>
        <family val="1"/>
      </rPr>
      <t xml:space="preserve">c) </t>
    </r>
    <r>
      <rPr>
        <i/>
        <sz val="11"/>
        <rFont val="Times New Roman"/>
        <family val="1"/>
      </rPr>
      <t>Impegni per spese in conto capitale - Totale spese in conto capitale</t>
    </r>
  </si>
  <si>
    <t xml:space="preserve">a) Impegni per spese correnti - Spese correnti dirette   </t>
  </si>
  <si>
    <r>
      <rPr>
        <b/>
        <i/>
        <sz val="10"/>
        <rFont val="timesoman"/>
      </rPr>
      <t xml:space="preserve">c) </t>
    </r>
    <r>
      <rPr>
        <i/>
        <sz val="10"/>
        <rFont val="timesoman"/>
      </rPr>
      <t xml:space="preserve">Impegni per spese correnti - Totale spese correnti </t>
    </r>
  </si>
  <si>
    <r>
      <rPr>
        <b/>
        <i/>
        <sz val="10"/>
        <rFont val="timesoman"/>
      </rPr>
      <t xml:space="preserve">f) </t>
    </r>
    <r>
      <rPr>
        <i/>
        <sz val="10"/>
        <rFont val="timesoman"/>
      </rPr>
      <t xml:space="preserve">Pagamenti in conto competenza per spese correnti -Totale spese correnti  </t>
    </r>
  </si>
  <si>
    <t xml:space="preserve">g) Pagamenti in conto residui per spese correnti - Spese correnti dirette  </t>
  </si>
  <si>
    <r>
      <rPr>
        <b/>
        <i/>
        <sz val="10"/>
        <rFont val="timesoman"/>
      </rPr>
      <t xml:space="preserve">i) </t>
    </r>
    <r>
      <rPr>
        <i/>
        <sz val="10"/>
        <rFont val="timesoman"/>
      </rPr>
      <t xml:space="preserve">Pagamenti in conto residui per spese correnti - Totale spese correnti  </t>
    </r>
  </si>
  <si>
    <t xml:space="preserve">m) Totale pagamenti in conto competenza + in conto residui per spese correnti - Contributi e trasferimenti correnti  </t>
  </si>
  <si>
    <r>
      <rPr>
        <b/>
        <i/>
        <sz val="10"/>
        <rFont val="timesoman"/>
      </rPr>
      <t xml:space="preserve">n) </t>
    </r>
    <r>
      <rPr>
        <i/>
        <sz val="10"/>
        <rFont val="timesoman"/>
      </rPr>
      <t xml:space="preserve">Totale pagamenti in conto competenza + in conto residui per spese correnti Totale spese correnti </t>
    </r>
  </si>
  <si>
    <t>Tab. I.2.7A - Totale spese e contributi correnti ed in conto capitale delle Regioni e delle Province Autonome nel settore dei trasporti distinti per Ripartizione Geografica e Programmi - Anno 2018</t>
  </si>
  <si>
    <t>Tab. I.2.6A - Totale spese e contributi in conto capitale delle Regioni e delle Province Autonome nel settore dei trasporti distinti per Ripartizione Geografica e Programmi - Anno 2018</t>
  </si>
  <si>
    <t>Tab. I.2.5A - Totale spese e contributi correnti delle Regioni e delle Province Autonome nel settore dei trasporti distinti per Ripartizione Geografica e Programmi - Anno 2018</t>
  </si>
  <si>
    <t xml:space="preserve">a) Impegni per spese correnti + spese in  conto capitale - dirette in conto capitale </t>
  </si>
  <si>
    <t>b) Impegni per spese correnti + spese  in conto capitale - Contributi e trasferimenti in conto capitale</t>
  </si>
  <si>
    <r>
      <rPr>
        <b/>
        <i/>
        <sz val="11"/>
        <rFont val="Times New Roman"/>
        <family val="1"/>
      </rPr>
      <t xml:space="preserve">c) </t>
    </r>
    <r>
      <rPr>
        <i/>
        <sz val="11"/>
        <rFont val="Times New Roman"/>
        <family val="1"/>
      </rPr>
      <t>Impegni per spese correnti + spese in conto capitale - Totale spese correnti + spese in conto capitale</t>
    </r>
  </si>
  <si>
    <t xml:space="preserve">d) Pagamenti in conto competenza per spese correnti + spese in conto capitale - Spese correnti + spese in conto capitale dirette </t>
  </si>
  <si>
    <t xml:space="preserve">e) Pagamenti in conto competenza per spese correnti + spese in conto capitale - Contributi e trasferimenti in conto capitale + spese correnti contributi e trasferimenti </t>
  </si>
  <si>
    <r>
      <rPr>
        <b/>
        <i/>
        <sz val="11"/>
        <rFont val="Times New Roman"/>
        <family val="1"/>
      </rPr>
      <t xml:space="preserve">f) </t>
    </r>
    <r>
      <rPr>
        <i/>
        <sz val="11"/>
        <rFont val="Times New Roman"/>
        <family val="1"/>
      </rPr>
      <t>Pagamenti in conto competenza per spese correnti + spese in conto capitale  - Totale spese in conto capitale + spese correnti</t>
    </r>
  </si>
  <si>
    <t>g) Pagamenti in conto residui per spese correnti + spese in conto capitale - Spese in conto capitale dirette + Spese correnti</t>
  </si>
  <si>
    <t>h) Pagamenti in conto residui per spese correnti + spese in conto capitale - Contributi e trasferimenti in conto capitale + Spese correnti</t>
  </si>
  <si>
    <r>
      <rPr>
        <b/>
        <i/>
        <sz val="11"/>
        <rFont val="Times New Roman"/>
        <family val="1"/>
      </rPr>
      <t xml:space="preserve">i) </t>
    </r>
    <r>
      <rPr>
        <i/>
        <sz val="11"/>
        <rFont val="Times New Roman"/>
        <family val="1"/>
      </rPr>
      <t>Pagamenti in conto residui per spese correnti + spese in conto capitale - Totale spese in conto capitale + Totale Spese correnti</t>
    </r>
  </si>
  <si>
    <t>l) Totale pagamenti (in conto competenza + in conto residui) per spese correnti + spese in conto capitale - Spese in conto capitale dirette + Totale Spese correnti</t>
  </si>
  <si>
    <t>m) Totale pagamenti (in conto competenza + in conto residui) per spese correnti + spese in conto capitale - Contributi e trasferimenti in conto capitale  + Totale spese correnti</t>
  </si>
  <si>
    <r>
      <rPr>
        <b/>
        <i/>
        <sz val="11"/>
        <rFont val="Times New Roman"/>
        <family val="1"/>
      </rPr>
      <t xml:space="preserve">n) </t>
    </r>
    <r>
      <rPr>
        <i/>
        <sz val="11"/>
        <rFont val="Times New Roman"/>
        <family val="1"/>
      </rPr>
      <t>Totale pagamenti (in conto competenza + in conto residui) per spese correnti + spese in conto capitale  - Totale spese in conto capitale + Totale Spese correnti</t>
    </r>
  </si>
  <si>
    <t>Tab. I.2.4A - Spese e contributi in conto capitale delle Regioni e delle Provincie Autonome nel settore dei trasporti distinti per Ripartizione Geografica e Programmi -Anno 2018</t>
  </si>
  <si>
    <t xml:space="preserve">Missione 12 - Diritti sociali, politiche sociali e famiglia </t>
  </si>
  <si>
    <t>Regioni</t>
  </si>
  <si>
    <t>Tab. I.2.1 - Riepilogo spese correnti e in conto capitale delle Regioni e delle Province Autonome nel settore dei trasporti distinte per Ripartizione Geografica - Anni 2018</t>
  </si>
  <si>
    <t>Milioni di euro</t>
  </si>
  <si>
    <t>1) Spese dirette correnti</t>
  </si>
  <si>
    <t>Ripartizione Geografica</t>
  </si>
  <si>
    <t xml:space="preserve">Impegni </t>
  </si>
  <si>
    <t xml:space="preserve">(a) </t>
  </si>
  <si>
    <t>(b)</t>
  </si>
  <si>
    <t>(c)=(a)+(b)</t>
  </si>
  <si>
    <t xml:space="preserve">Pagamenti in conto competenza </t>
  </si>
  <si>
    <t xml:space="preserve">Pagamenti in conto residui </t>
  </si>
  <si>
    <t xml:space="preserve">Totale pagamenti </t>
  </si>
  <si>
    <t>Italia</t>
  </si>
  <si>
    <t>2) Contributi e trasferimenti correnti</t>
  </si>
  <si>
    <t>(a)</t>
  </si>
  <si>
    <t>3) Totale spese correnti 1 + 2</t>
  </si>
  <si>
    <t>4) Spese in conto capitale dirette</t>
  </si>
  <si>
    <t>5) Contributi e trasferimenti in conto capitale</t>
  </si>
  <si>
    <t>6) Totale spese in conto capitale 4 + 5</t>
  </si>
  <si>
    <t>Tab. I.2.2 - Riepilogo spese correnti ed in conto capitale delle Regioni e delle Province Autonome nel settore dei trasporti distinte per Ripartizione Geografica - Anno 2018</t>
  </si>
  <si>
    <t>a) Milioni di euro a prezzi correnti</t>
  </si>
  <si>
    <t>Pagamenti in conto residui</t>
  </si>
  <si>
    <t xml:space="preserve">  </t>
  </si>
  <si>
    <t>b) Milioni di euro a prezzi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</si>
</sst>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&quot;€&quot;\ #,##0.00"/>
    <numFmt numFmtId="166" formatCode="_-* #,##0.0_-;\-* #,##0.0_-;_-* &quot;-&quot;??_-;_-@_-"/>
    <numFmt numFmtId="167" formatCode="_-* #,##0.0_-;\-* #,##0.0_-;_-* &quot;-&quot;?_-;_-@_-"/>
    <numFmt numFmtId="168" formatCode="_-* #,##0.00_-;\-* #,##0.00_-;_-* &quot;-&quot;?_-;_-@_-"/>
    <numFmt numFmtId="169" formatCode="#,##0.0"/>
    <numFmt numFmtId="170" formatCode="0.0"/>
  </numFmts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oman"/>
    </font>
    <font>
      <sz val="11"/>
      <name val="timesoman"/>
    </font>
    <font>
      <i/>
      <sz val="10"/>
      <name val="timesoman"/>
    </font>
    <font>
      <b/>
      <sz val="10"/>
      <name val="timesoman"/>
    </font>
    <font>
      <b/>
      <sz val="12"/>
      <name val="timesoman"/>
    </font>
    <font>
      <sz val="10"/>
      <name val="timesoman"/>
    </font>
    <font>
      <sz val="9"/>
      <name val="timesoman"/>
    </font>
    <font>
      <i/>
      <sz val="9"/>
      <name val="timesoman"/>
    </font>
    <font>
      <i/>
      <sz val="11"/>
      <name val="Times New Roman"/>
      <family val="1"/>
    </font>
    <font>
      <b/>
      <sz val="12"/>
      <color rgb="FF00B050"/>
      <name val="timesoman"/>
    </font>
    <font>
      <sz val="11"/>
      <color rgb="FF00B050"/>
      <name val="Times New Roman"/>
      <family val="1"/>
    </font>
    <font>
      <b/>
      <i/>
      <sz val="10"/>
      <name val="timesoman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timesoman"/>
    </font>
    <font>
      <sz val="12"/>
      <name val="Times New Roman"/>
      <family val="1"/>
    </font>
    <font>
      <sz val="12"/>
      <name val="timesoman"/>
    </font>
    <font>
      <b/>
      <sz val="14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b/>
      <sz val="7"/>
      <name val="Times"/>
      <family val="1"/>
    </font>
    <font>
      <sz val="10"/>
      <color theme="1"/>
      <name val="Arial"/>
      <family val="2"/>
    </font>
    <font>
      <b/>
      <i/>
      <sz val="8"/>
      <name val="Times New Roman"/>
      <family val="1"/>
    </font>
    <font>
      <i/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76">
    <xf numFmtId="0" fontId="0" fillId="0" borderId="0" xfId="0"/>
    <xf numFmtId="0" fontId="1" fillId="0" borderId="2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65" fontId="10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/>
    <xf numFmtId="165" fontId="4" fillId="0" borderId="3" xfId="0" applyNumberFormat="1" applyFont="1" applyBorder="1"/>
    <xf numFmtId="165" fontId="3" fillId="0" borderId="0" xfId="0" applyNumberFormat="1" applyFont="1"/>
    <xf numFmtId="0" fontId="5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165" fontId="14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/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vertical="center"/>
    </xf>
    <xf numFmtId="165" fontId="2" fillId="0" borderId="0" xfId="0" applyNumberFormat="1" applyFont="1"/>
    <xf numFmtId="165" fontId="2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15" fillId="0" borderId="8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0" fillId="0" borderId="4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164" fontId="3" fillId="0" borderId="8" xfId="1" applyNumberFormat="1" applyFont="1" applyBorder="1" applyAlignment="1">
      <alignment vertical="center"/>
    </xf>
    <xf numFmtId="165" fontId="22" fillId="0" borderId="3" xfId="0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165" fontId="22" fillId="0" borderId="6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21" fillId="0" borderId="3" xfId="0" applyNumberFormat="1" applyFont="1" applyBorder="1" applyAlignment="1">
      <alignment vertical="center"/>
    </xf>
    <xf numFmtId="165" fontId="21" fillId="0" borderId="11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/>
    <xf numFmtId="165" fontId="4" fillId="0" borderId="6" xfId="0" applyNumberFormat="1" applyFont="1" applyBorder="1"/>
    <xf numFmtId="165" fontId="21" fillId="0" borderId="3" xfId="0" applyNumberFormat="1" applyFont="1" applyBorder="1"/>
    <xf numFmtId="164" fontId="10" fillId="0" borderId="8" xfId="1" applyNumberFormat="1" applyFont="1" applyBorder="1" applyAlignment="1">
      <alignment vertical="center"/>
    </xf>
    <xf numFmtId="165" fontId="21" fillId="0" borderId="6" xfId="0" applyNumberFormat="1" applyFont="1" applyBorder="1" applyAlignment="1">
      <alignment vertical="center"/>
    </xf>
    <xf numFmtId="165" fontId="21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vertical="center"/>
    </xf>
    <xf numFmtId="165" fontId="4" fillId="0" borderId="5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165" fontId="7" fillId="0" borderId="0" xfId="1" applyNumberFormat="1" applyFont="1" applyAlignment="1">
      <alignment vertical="center"/>
    </xf>
    <xf numFmtId="165" fontId="21" fillId="0" borderId="10" xfId="0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4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4" xfId="0" applyNumberFormat="1" applyFont="1" applyBorder="1" applyAlignment="1">
      <alignment horizontal="left" vertical="center"/>
    </xf>
    <xf numFmtId="165" fontId="14" fillId="0" borderId="4" xfId="0" applyNumberFormat="1" applyFont="1" applyBorder="1" applyAlignment="1">
      <alignment horizontal="left" wrapText="1"/>
    </xf>
    <xf numFmtId="165" fontId="14" fillId="0" borderId="4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4" fillId="0" borderId="0" xfId="0" applyFont="1"/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25" fillId="0" borderId="15" xfId="0" applyFont="1" applyBorder="1"/>
    <xf numFmtId="0" fontId="26" fillId="0" borderId="15" xfId="0" applyFont="1" applyBorder="1"/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169" fontId="25" fillId="0" borderId="17" xfId="0" applyNumberFormat="1" applyFont="1" applyBorder="1" applyAlignment="1">
      <alignment horizontal="right" vertical="center" wrapText="1"/>
    </xf>
    <xf numFmtId="169" fontId="1" fillId="0" borderId="17" xfId="0" applyNumberFormat="1" applyFont="1" applyBorder="1" applyAlignment="1">
      <alignment horizontal="right" vertical="center" wrapText="1"/>
    </xf>
    <xf numFmtId="169" fontId="27" fillId="0" borderId="17" xfId="0" applyNumberFormat="1" applyFont="1" applyBorder="1" applyAlignment="1">
      <alignment horizontal="right" vertical="center" wrapText="1"/>
    </xf>
    <xf numFmtId="169" fontId="24" fillId="0" borderId="0" xfId="0" applyNumberFormat="1" applyFont="1"/>
    <xf numFmtId="0" fontId="1" fillId="0" borderId="0" xfId="0" applyFont="1" applyBorder="1" applyAlignment="1">
      <alignment vertical="center"/>
    </xf>
    <xf numFmtId="169" fontId="25" fillId="0" borderId="0" xfId="0" applyNumberFormat="1" applyFont="1" applyBorder="1" applyAlignment="1">
      <alignment horizontal="right" vertical="center" wrapText="1"/>
    </xf>
    <xf numFmtId="169" fontId="1" fillId="0" borderId="0" xfId="0" applyNumberFormat="1" applyFont="1" applyBorder="1" applyAlignment="1">
      <alignment horizontal="right" vertical="center" wrapText="1"/>
    </xf>
    <xf numFmtId="169" fontId="27" fillId="0" borderId="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9" fontId="27" fillId="0" borderId="4" xfId="0" applyNumberFormat="1" applyFont="1" applyBorder="1" applyAlignment="1">
      <alignment horizontal="right" vertical="center" wrapText="1"/>
    </xf>
    <xf numFmtId="0" fontId="27" fillId="0" borderId="15" xfId="0" applyFont="1" applyBorder="1" applyAlignment="1">
      <alignment vertical="center"/>
    </xf>
    <xf numFmtId="169" fontId="28" fillId="0" borderId="15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horizontal="right" vertical="center" wrapText="1"/>
    </xf>
    <xf numFmtId="0" fontId="25" fillId="0" borderId="0" xfId="0" applyFont="1"/>
    <xf numFmtId="0" fontId="26" fillId="0" borderId="0" xfId="0" applyFont="1"/>
    <xf numFmtId="0" fontId="25" fillId="0" borderId="1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6" fontId="25" fillId="0" borderId="17" xfId="1" applyNumberFormat="1" applyFont="1" applyBorder="1" applyAlignment="1">
      <alignment horizontal="right" vertical="center" wrapText="1"/>
    </xf>
    <xf numFmtId="166" fontId="1" fillId="0" borderId="17" xfId="1" applyNumberFormat="1" applyFont="1" applyBorder="1" applyAlignment="1">
      <alignment horizontal="right" vertical="center" wrapText="1"/>
    </xf>
    <xf numFmtId="166" fontId="27" fillId="0" borderId="17" xfId="1" applyNumberFormat="1" applyFont="1" applyBorder="1" applyAlignment="1">
      <alignment horizontal="right" vertical="center" wrapText="1"/>
    </xf>
    <xf numFmtId="166" fontId="24" fillId="0" borderId="0" xfId="0" applyNumberFormat="1" applyFont="1"/>
    <xf numFmtId="166" fontId="25" fillId="0" borderId="0" xfId="1" applyNumberFormat="1" applyFont="1" applyBorder="1" applyAlignment="1">
      <alignment horizontal="right" vertical="center" wrapText="1"/>
    </xf>
    <xf numFmtId="166" fontId="1" fillId="0" borderId="0" xfId="1" applyNumberFormat="1" applyFont="1" applyBorder="1" applyAlignment="1">
      <alignment horizontal="right" vertical="center" wrapText="1"/>
    </xf>
    <xf numFmtId="166" fontId="27" fillId="0" borderId="0" xfId="1" applyNumberFormat="1" applyFont="1" applyBorder="1" applyAlignment="1">
      <alignment horizontal="right" vertical="center" wrapText="1"/>
    </xf>
    <xf numFmtId="166" fontId="25" fillId="0" borderId="4" xfId="1" applyNumberFormat="1" applyFont="1" applyBorder="1" applyAlignment="1">
      <alignment horizontal="right" vertical="center" wrapText="1"/>
    </xf>
    <xf numFmtId="166" fontId="1" fillId="0" borderId="4" xfId="1" applyNumberFormat="1" applyFont="1" applyBorder="1" applyAlignment="1">
      <alignment horizontal="right" vertical="center" wrapText="1"/>
    </xf>
    <xf numFmtId="166" fontId="27" fillId="0" borderId="4" xfId="1" applyNumberFormat="1" applyFont="1" applyBorder="1" applyAlignment="1">
      <alignment horizontal="right" vertical="center" wrapText="1"/>
    </xf>
    <xf numFmtId="166" fontId="28" fillId="0" borderId="15" xfId="1" applyNumberFormat="1" applyFont="1" applyBorder="1" applyAlignment="1">
      <alignment horizontal="right" vertical="center" wrapText="1"/>
    </xf>
    <xf numFmtId="2" fontId="28" fillId="0" borderId="0" xfId="0" applyNumberFormat="1" applyFont="1" applyBorder="1" applyAlignment="1">
      <alignment horizontal="right" vertical="center" wrapText="1"/>
    </xf>
    <xf numFmtId="4" fontId="0" fillId="0" borderId="0" xfId="0" applyNumberFormat="1"/>
    <xf numFmtId="169" fontId="25" fillId="0" borderId="4" xfId="0" applyNumberFormat="1" applyFont="1" applyBorder="1" applyAlignment="1">
      <alignment horizontal="right" vertical="center" wrapText="1"/>
    </xf>
    <xf numFmtId="0" fontId="29" fillId="0" borderId="0" xfId="0" applyFont="1"/>
    <xf numFmtId="4" fontId="24" fillId="0" borderId="0" xfId="0" applyNumberFormat="1" applyFont="1"/>
    <xf numFmtId="166" fontId="26" fillId="0" borderId="0" xfId="0" applyNumberFormat="1" applyFont="1"/>
    <xf numFmtId="166" fontId="0" fillId="0" borderId="0" xfId="0" applyNumberForma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/>
    <xf numFmtId="0" fontId="25" fillId="0" borderId="0" xfId="0" applyFont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2" fillId="2" borderId="0" xfId="0" applyFont="1" applyFill="1" applyAlignment="1">
      <alignment horizontal="right" vertical="center"/>
    </xf>
    <xf numFmtId="169" fontId="27" fillId="0" borderId="17" xfId="0" applyNumberFormat="1" applyFont="1" applyBorder="1" applyAlignment="1">
      <alignment horizontal="center" vertical="center" wrapText="1"/>
    </xf>
    <xf numFmtId="169" fontId="30" fillId="0" borderId="0" xfId="0" applyNumberFormat="1" applyFont="1" applyBorder="1" applyAlignment="1">
      <alignment horizontal="center" vertical="center" wrapText="1"/>
    </xf>
    <xf numFmtId="170" fontId="0" fillId="0" borderId="0" xfId="0" applyNumberFormat="1"/>
    <xf numFmtId="169" fontId="27" fillId="0" borderId="0" xfId="0" applyNumberFormat="1" applyFont="1" applyBorder="1" applyAlignment="1">
      <alignment horizontal="center" vertical="center" wrapText="1"/>
    </xf>
    <xf numFmtId="169" fontId="27" fillId="0" borderId="4" xfId="0" applyNumberFormat="1" applyFont="1" applyBorder="1" applyAlignment="1">
      <alignment horizontal="center" vertical="center" wrapText="1"/>
    </xf>
    <xf numFmtId="169" fontId="28" fillId="0" borderId="15" xfId="0" applyNumberFormat="1" applyFont="1" applyBorder="1" applyAlignment="1">
      <alignment horizontal="center" vertical="center" wrapText="1"/>
    </xf>
    <xf numFmtId="169" fontId="33" fillId="0" borderId="0" xfId="0" applyNumberFormat="1" applyFont="1" applyBorder="1" applyAlignment="1">
      <alignment horizontal="center" vertical="center" wrapText="1"/>
    </xf>
    <xf numFmtId="169" fontId="0" fillId="0" borderId="0" xfId="0" applyNumberFormat="1"/>
    <xf numFmtId="0" fontId="25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4" xfId="0" applyFont="1" applyBorder="1" applyAlignment="1">
      <alignment vertical="center"/>
    </xf>
    <xf numFmtId="169" fontId="28" fillId="0" borderId="4" xfId="0" applyNumberFormat="1" applyFont="1" applyBorder="1" applyAlignment="1">
      <alignment horizontal="right" vertical="center" wrapText="1"/>
    </xf>
    <xf numFmtId="0" fontId="35" fillId="0" borderId="0" xfId="0" applyFont="1"/>
    <xf numFmtId="0" fontId="36" fillId="0" borderId="0" xfId="0" applyFont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0</xdr:rowOff>
    </xdr:from>
    <xdr:to>
      <xdr:col>6</xdr:col>
      <xdr:colOff>0</xdr:colOff>
      <xdr:row>34</xdr:row>
      <xdr:rowOff>76200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600075" y="782002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5</xdr:col>
      <xdr:colOff>2038350</xdr:colOff>
      <xdr:row>64</xdr:row>
      <xdr:rowOff>76200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90550" y="1496377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94</xdr:row>
      <xdr:rowOff>0</xdr:rowOff>
    </xdr:from>
    <xdr:to>
      <xdr:col>5</xdr:col>
      <xdr:colOff>2038350</xdr:colOff>
      <xdr:row>94</xdr:row>
      <xdr:rowOff>76200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90550" y="22107525"/>
          <a:ext cx="1036320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19050</xdr:rowOff>
    </xdr:from>
    <xdr:to>
      <xdr:col>6</xdr:col>
      <xdr:colOff>0</xdr:colOff>
      <xdr:row>37</xdr:row>
      <xdr:rowOff>95250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590550" y="8534400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70</xdr:row>
      <xdr:rowOff>47625</xdr:rowOff>
    </xdr:from>
    <xdr:to>
      <xdr:col>6</xdr:col>
      <xdr:colOff>0</xdr:colOff>
      <xdr:row>70</xdr:row>
      <xdr:rowOff>123825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590550" y="14773275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103</xdr:row>
      <xdr:rowOff>47625</xdr:rowOff>
    </xdr:from>
    <xdr:to>
      <xdr:col>6</xdr:col>
      <xdr:colOff>0</xdr:colOff>
      <xdr:row>103</xdr:row>
      <xdr:rowOff>123825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590550" y="21774150"/>
          <a:ext cx="101536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25</xdr:row>
      <xdr:rowOff>66675</xdr:rowOff>
    </xdr:from>
    <xdr:to>
      <xdr:col>5</xdr:col>
      <xdr:colOff>1981200</xdr:colOff>
      <xdr:row>25</xdr:row>
      <xdr:rowOff>133350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571500" y="5381625"/>
          <a:ext cx="10239375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46</xdr:row>
      <xdr:rowOff>104775</xdr:rowOff>
    </xdr:from>
    <xdr:to>
      <xdr:col>5</xdr:col>
      <xdr:colOff>2028825</xdr:colOff>
      <xdr:row>46</xdr:row>
      <xdr:rowOff>180975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581025" y="10229850"/>
          <a:ext cx="10277475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67</xdr:row>
      <xdr:rowOff>85724</xdr:rowOff>
    </xdr:from>
    <xdr:to>
      <xdr:col>5</xdr:col>
      <xdr:colOff>1990725</xdr:colOff>
      <xdr:row>67</xdr:row>
      <xdr:rowOff>190499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581025" y="15020924"/>
          <a:ext cx="10239375" cy="1047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66675</xdr:rowOff>
    </xdr:from>
    <xdr:to>
      <xdr:col>5</xdr:col>
      <xdr:colOff>2038350</xdr:colOff>
      <xdr:row>26</xdr:row>
      <xdr:rowOff>142875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>
          <a:off x="590550" y="54387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9525</xdr:colOff>
      <xdr:row>47</xdr:row>
      <xdr:rowOff>57150</xdr:rowOff>
    </xdr:from>
    <xdr:to>
      <xdr:col>6</xdr:col>
      <xdr:colOff>0</xdr:colOff>
      <xdr:row>47</xdr:row>
      <xdr:rowOff>133350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600075" y="102393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68</xdr:row>
      <xdr:rowOff>47625</xdr:rowOff>
    </xdr:from>
    <xdr:to>
      <xdr:col>5</xdr:col>
      <xdr:colOff>2038350</xdr:colOff>
      <xdr:row>68</xdr:row>
      <xdr:rowOff>123825</xdr:rowOff>
    </xdr:to>
    <xdr:sp macro="" textlink="">
      <xdr:nvSpPr>
        <xdr:cNvPr id="5" name="Freccia bidirezionale orizzontal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590550" y="15039975"/>
          <a:ext cx="10763250" cy="762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16</xdr:row>
      <xdr:rowOff>180975</xdr:rowOff>
    </xdr:from>
    <xdr:to>
      <xdr:col>5</xdr:col>
      <xdr:colOff>2028825</xdr:colOff>
      <xdr:row>17</xdr:row>
      <xdr:rowOff>47625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581025" y="4514850"/>
          <a:ext cx="1036320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571500</xdr:colOff>
      <xdr:row>32</xdr:row>
      <xdr:rowOff>19050</xdr:rowOff>
    </xdr:from>
    <xdr:to>
      <xdr:col>5</xdr:col>
      <xdr:colOff>2019300</xdr:colOff>
      <xdr:row>32</xdr:row>
      <xdr:rowOff>66675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571500" y="8172450"/>
          <a:ext cx="10363200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581025</xdr:colOff>
      <xdr:row>47</xdr:row>
      <xdr:rowOff>0</xdr:rowOff>
    </xdr:from>
    <xdr:to>
      <xdr:col>5</xdr:col>
      <xdr:colOff>2028825</xdr:colOff>
      <xdr:row>47</xdr:row>
      <xdr:rowOff>38100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581025" y="11715750"/>
          <a:ext cx="10363200" cy="381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17</xdr:row>
      <xdr:rowOff>85725</xdr:rowOff>
    </xdr:from>
    <xdr:to>
      <xdr:col>5</xdr:col>
      <xdr:colOff>2028825</xdr:colOff>
      <xdr:row>18</xdr:row>
      <xdr:rowOff>9525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581025" y="4495800"/>
          <a:ext cx="10363200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571500</xdr:colOff>
      <xdr:row>32</xdr:row>
      <xdr:rowOff>114300</xdr:rowOff>
    </xdr:from>
    <xdr:to>
      <xdr:col>5</xdr:col>
      <xdr:colOff>2019300</xdr:colOff>
      <xdr:row>33</xdr:row>
      <xdr:rowOff>19050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>
          <a:off x="571500" y="8353425"/>
          <a:ext cx="10363200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571500</xdr:colOff>
      <xdr:row>47</xdr:row>
      <xdr:rowOff>47625</xdr:rowOff>
    </xdr:from>
    <xdr:to>
      <xdr:col>5</xdr:col>
      <xdr:colOff>2019300</xdr:colOff>
      <xdr:row>47</xdr:row>
      <xdr:rowOff>85725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571500" y="12134850"/>
          <a:ext cx="10363200" cy="381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47</xdr:row>
      <xdr:rowOff>19050</xdr:rowOff>
    </xdr:from>
    <xdr:to>
      <xdr:col>5</xdr:col>
      <xdr:colOff>2047874</xdr:colOff>
      <xdr:row>47</xdr:row>
      <xdr:rowOff>66675</xdr:rowOff>
    </xdr:to>
    <xdr:sp macro="" textlink="">
      <xdr:nvSpPr>
        <xdr:cNvPr id="2" name="Freccia bidirezionale orizzontal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609599" y="11182350"/>
          <a:ext cx="106203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590549</xdr:colOff>
      <xdr:row>32</xdr:row>
      <xdr:rowOff>9525</xdr:rowOff>
    </xdr:from>
    <xdr:to>
      <xdr:col>5</xdr:col>
      <xdr:colOff>1990724</xdr:colOff>
      <xdr:row>32</xdr:row>
      <xdr:rowOff>57150</xdr:rowOff>
    </xdr:to>
    <xdr:sp macro="" textlink="">
      <xdr:nvSpPr>
        <xdr:cNvPr id="3" name="Freccia bidirezionale orizzontal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590549" y="7648575"/>
          <a:ext cx="105822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561974</xdr:colOff>
      <xdr:row>17</xdr:row>
      <xdr:rowOff>19050</xdr:rowOff>
    </xdr:from>
    <xdr:to>
      <xdr:col>5</xdr:col>
      <xdr:colOff>1962149</xdr:colOff>
      <xdr:row>17</xdr:row>
      <xdr:rowOff>64769</xdr:rowOff>
    </xdr:to>
    <xdr:sp macro="" textlink="">
      <xdr:nvSpPr>
        <xdr:cNvPr id="4" name="Freccia bidirezionale orizzontal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561974" y="4133850"/>
          <a:ext cx="105822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tabSelected="1" workbookViewId="0">
      <selection activeCell="D10" sqref="D10"/>
    </sheetView>
  </sheetViews>
  <sheetFormatPr defaultRowHeight="15"/>
  <cols>
    <col min="2" max="2" width="4.7109375" customWidth="1"/>
    <col min="3" max="3" width="16.5703125" customWidth="1"/>
    <col min="4" max="4" width="15.7109375" style="100" customWidth="1"/>
    <col min="5" max="5" width="20.5703125" customWidth="1"/>
    <col min="6" max="6" width="19.7109375" customWidth="1"/>
    <col min="7" max="7" width="15.42578125" customWidth="1"/>
    <col min="8" max="8" width="12.42578125" customWidth="1"/>
    <col min="9" max="9" width="10.42578125" customWidth="1"/>
    <col min="10" max="10" width="10.28515625" customWidth="1"/>
    <col min="11" max="11" width="9" customWidth="1"/>
    <col min="12" max="12" width="13.85546875" customWidth="1"/>
    <col min="13" max="13" width="10.7109375" customWidth="1"/>
    <col min="14" max="14" width="10.5703125" customWidth="1"/>
    <col min="15" max="15" width="11.42578125" customWidth="1"/>
    <col min="16" max="16" width="8" customWidth="1"/>
    <col min="17" max="18" width="8.5703125" customWidth="1"/>
    <col min="20" max="20" width="8.28515625" customWidth="1"/>
    <col min="21" max="21" width="7.5703125" customWidth="1"/>
    <col min="22" max="22" width="8.140625" customWidth="1"/>
  </cols>
  <sheetData>
    <row r="2" spans="2:8">
      <c r="C2" t="s">
        <v>89</v>
      </c>
    </row>
    <row r="3" spans="2:8" ht="39" customHeight="1">
      <c r="C3" s="101" t="s">
        <v>90</v>
      </c>
      <c r="D3" s="101"/>
      <c r="E3" s="101"/>
      <c r="F3" s="101"/>
      <c r="G3" s="101"/>
      <c r="H3" s="100"/>
    </row>
    <row r="4" spans="2:8">
      <c r="C4" s="100"/>
      <c r="E4" s="100"/>
      <c r="F4" s="100"/>
      <c r="G4" s="100"/>
      <c r="H4" s="100"/>
    </row>
    <row r="5" spans="2:8">
      <c r="C5" s="102" t="s">
        <v>91</v>
      </c>
      <c r="E5" s="100"/>
      <c r="F5" s="100"/>
      <c r="G5" s="100"/>
      <c r="H5" s="100"/>
    </row>
    <row r="6" spans="2:8">
      <c r="B6" t="s">
        <v>9</v>
      </c>
      <c r="C6" s="103" t="s">
        <v>92</v>
      </c>
      <c r="D6" s="104"/>
      <c r="E6" s="104"/>
      <c r="F6" s="104"/>
      <c r="G6" s="104"/>
      <c r="H6" s="100"/>
    </row>
    <row r="7" spans="2:8" ht="12.75" customHeight="1">
      <c r="C7" s="105" t="s">
        <v>93</v>
      </c>
      <c r="D7" s="106">
        <v>2018</v>
      </c>
      <c r="E7" s="107"/>
      <c r="F7" s="107"/>
      <c r="G7" s="108"/>
      <c r="H7" s="100"/>
    </row>
    <row r="8" spans="2:8" ht="15" customHeight="1">
      <c r="C8" s="105"/>
      <c r="D8" s="109" t="s">
        <v>94</v>
      </c>
      <c r="E8" s="110" t="s">
        <v>95</v>
      </c>
      <c r="F8" s="110" t="s">
        <v>96</v>
      </c>
      <c r="G8" s="111" t="s">
        <v>97</v>
      </c>
      <c r="H8" s="100"/>
    </row>
    <row r="9" spans="2:8" ht="36.75" customHeight="1">
      <c r="C9" s="105"/>
      <c r="D9" s="109"/>
      <c r="E9" s="112" t="s">
        <v>98</v>
      </c>
      <c r="F9" s="112" t="s">
        <v>99</v>
      </c>
      <c r="G9" s="113" t="s">
        <v>100</v>
      </c>
      <c r="H9" s="100"/>
    </row>
    <row r="10" spans="2:8">
      <c r="C10" s="114" t="s">
        <v>5</v>
      </c>
      <c r="D10" s="115">
        <v>1483.4896269999999</v>
      </c>
      <c r="E10" s="116">
        <v>1282.418750845</v>
      </c>
      <c r="F10" s="116">
        <v>219.50359861999999</v>
      </c>
      <c r="G10" s="117">
        <f>SUM(E10:F10)</f>
        <v>1501.922349465</v>
      </c>
      <c r="H10" s="118"/>
    </row>
    <row r="11" spans="2:8">
      <c r="C11" s="119" t="s">
        <v>6</v>
      </c>
      <c r="D11" s="120">
        <v>2002.7750770200003</v>
      </c>
      <c r="E11" s="121">
        <v>1381.5968721499994</v>
      </c>
      <c r="F11" s="121">
        <v>410.23092206999991</v>
      </c>
      <c r="G11" s="122">
        <f>SUM(E11:F11)</f>
        <v>1791.8277942199993</v>
      </c>
      <c r="H11" s="118"/>
    </row>
    <row r="12" spans="2:8" ht="25.5">
      <c r="C12" s="123" t="s">
        <v>7</v>
      </c>
      <c r="D12" s="120">
        <v>2144.0582393500003</v>
      </c>
      <c r="E12" s="124">
        <v>1950.6905936700002</v>
      </c>
      <c r="F12" s="124">
        <v>521.71940502999996</v>
      </c>
      <c r="G12" s="125">
        <f>SUM(E12:F12)</f>
        <v>2472.4099987</v>
      </c>
      <c r="H12" s="118"/>
    </row>
    <row r="13" spans="2:8">
      <c r="C13" s="126" t="s">
        <v>101</v>
      </c>
      <c r="D13" s="127">
        <f>SUM(D10:D12)</f>
        <v>5630.3229433699998</v>
      </c>
      <c r="E13" s="127">
        <f t="shared" ref="E13:G13" si="0">SUM(E10:E12)</f>
        <v>4614.7062166649994</v>
      </c>
      <c r="F13" s="127">
        <f t="shared" si="0"/>
        <v>1151.4539257199999</v>
      </c>
      <c r="G13" s="127">
        <f t="shared" si="0"/>
        <v>5766.1601423849988</v>
      </c>
      <c r="H13" s="118"/>
    </row>
    <row r="14" spans="2:8">
      <c r="C14" s="128"/>
      <c r="D14" s="129"/>
      <c r="E14" s="129"/>
      <c r="F14" s="129"/>
      <c r="G14" s="129" t="s">
        <v>9</v>
      </c>
      <c r="H14" s="100"/>
    </row>
    <row r="15" spans="2:8" ht="15.75" customHeight="1">
      <c r="B15" t="s">
        <v>9</v>
      </c>
      <c r="C15" s="130" t="s">
        <v>102</v>
      </c>
      <c r="D15" s="131"/>
      <c r="E15" s="131"/>
      <c r="F15" s="131"/>
      <c r="G15" s="131"/>
      <c r="H15" s="100"/>
    </row>
    <row r="16" spans="2:8" ht="12.75" customHeight="1">
      <c r="C16" s="105" t="s">
        <v>93</v>
      </c>
      <c r="D16" s="106">
        <v>2018</v>
      </c>
      <c r="E16" s="107"/>
      <c r="F16" s="107"/>
      <c r="G16" s="108"/>
      <c r="H16" s="100"/>
    </row>
    <row r="17" spans="2:14" ht="15" customHeight="1">
      <c r="C17" s="105"/>
      <c r="D17" s="132" t="s">
        <v>94</v>
      </c>
      <c r="E17" s="110" t="s">
        <v>103</v>
      </c>
      <c r="F17" s="110" t="s">
        <v>96</v>
      </c>
      <c r="G17" s="111" t="s">
        <v>97</v>
      </c>
      <c r="H17" s="100"/>
    </row>
    <row r="18" spans="2:14" ht="30" customHeight="1">
      <c r="C18" s="105"/>
      <c r="D18" s="133"/>
      <c r="E18" s="112" t="s">
        <v>98</v>
      </c>
      <c r="F18" s="112" t="s">
        <v>99</v>
      </c>
      <c r="G18" s="113" t="s">
        <v>100</v>
      </c>
      <c r="H18" s="100"/>
    </row>
    <row r="19" spans="2:14">
      <c r="C19" s="114" t="s">
        <v>5</v>
      </c>
      <c r="D19" s="134">
        <v>2688.1839563949998</v>
      </c>
      <c r="E19" s="135">
        <v>2377.9555862749994</v>
      </c>
      <c r="F19" s="135">
        <v>387.89069355000004</v>
      </c>
      <c r="G19" s="136">
        <f>SUM(E19:F19)</f>
        <v>2765.8462798249993</v>
      </c>
      <c r="H19" s="137"/>
    </row>
    <row r="20" spans="2:14">
      <c r="C20" s="119" t="s">
        <v>6</v>
      </c>
      <c r="D20" s="138">
        <v>192.88612457000002</v>
      </c>
      <c r="E20" s="139">
        <v>164.47718982000004</v>
      </c>
      <c r="F20" s="139">
        <v>57.993946439999995</v>
      </c>
      <c r="G20" s="140">
        <f>SUM(E20:F20)</f>
        <v>222.47113626000004</v>
      </c>
      <c r="H20" s="137"/>
    </row>
    <row r="21" spans="2:14" ht="25.5">
      <c r="C21" s="123" t="s">
        <v>7</v>
      </c>
      <c r="D21" s="141">
        <v>748.69055177500002</v>
      </c>
      <c r="E21" s="142">
        <v>650.43213562999983</v>
      </c>
      <c r="F21" s="142">
        <v>81.911838384999996</v>
      </c>
      <c r="G21" s="143">
        <f>SUM(E21:F21)</f>
        <v>732.34397401499984</v>
      </c>
      <c r="H21" s="137"/>
    </row>
    <row r="22" spans="2:14">
      <c r="C22" s="126" t="s">
        <v>101</v>
      </c>
      <c r="D22" s="144">
        <f t="shared" ref="D22:G22" si="1">SUM(D19:D21)</f>
        <v>3629.7606327399999</v>
      </c>
      <c r="E22" s="144">
        <f t="shared" si="1"/>
        <v>3192.8649117249993</v>
      </c>
      <c r="F22" s="144">
        <f t="shared" si="1"/>
        <v>527.79647837499999</v>
      </c>
      <c r="G22" s="144">
        <f t="shared" si="1"/>
        <v>3720.6613900999992</v>
      </c>
      <c r="H22" s="137"/>
    </row>
    <row r="23" spans="2:14">
      <c r="C23" s="128"/>
      <c r="D23" s="145"/>
      <c r="E23" s="145" t="s">
        <v>9</v>
      </c>
      <c r="F23" s="145" t="s">
        <v>9</v>
      </c>
      <c r="G23" s="145" t="s">
        <v>9</v>
      </c>
      <c r="H23" s="100"/>
    </row>
    <row r="24" spans="2:14">
      <c r="B24" t="s">
        <v>9</v>
      </c>
      <c r="C24" s="130" t="s">
        <v>104</v>
      </c>
      <c r="D24" s="131"/>
      <c r="E24" s="131"/>
      <c r="F24" s="131"/>
      <c r="G24" s="131"/>
      <c r="H24" s="100"/>
    </row>
    <row r="25" spans="2:14" ht="12.75" customHeight="1">
      <c r="C25" s="105" t="s">
        <v>93</v>
      </c>
      <c r="D25" s="106">
        <v>2018</v>
      </c>
      <c r="E25" s="107"/>
      <c r="F25" s="107"/>
      <c r="G25" s="108"/>
      <c r="H25" s="100"/>
    </row>
    <row r="26" spans="2:14" ht="15" customHeight="1">
      <c r="C26" s="105"/>
      <c r="D26" s="109" t="s">
        <v>94</v>
      </c>
      <c r="E26" s="110" t="s">
        <v>103</v>
      </c>
      <c r="F26" s="110" t="s">
        <v>96</v>
      </c>
      <c r="G26" s="111" t="s">
        <v>97</v>
      </c>
      <c r="H26" s="100"/>
    </row>
    <row r="27" spans="2:14" ht="30" customHeight="1">
      <c r="C27" s="105"/>
      <c r="D27" s="109"/>
      <c r="E27" s="112" t="s">
        <v>98</v>
      </c>
      <c r="F27" s="112" t="s">
        <v>99</v>
      </c>
      <c r="G27" s="113" t="s">
        <v>100</v>
      </c>
      <c r="H27" s="100"/>
    </row>
    <row r="28" spans="2:14">
      <c r="C28" s="114" t="s">
        <v>5</v>
      </c>
      <c r="D28" s="115">
        <f t="shared" ref="D28:F30" si="2">SUM(D10,D19)</f>
        <v>4171.6735833949997</v>
      </c>
      <c r="E28" s="116">
        <f t="shared" si="2"/>
        <v>3660.3743371199994</v>
      </c>
      <c r="F28" s="116">
        <f t="shared" si="2"/>
        <v>607.39429216999997</v>
      </c>
      <c r="G28" s="117">
        <f>SUM(E28:F28)</f>
        <v>4267.7686292899998</v>
      </c>
      <c r="H28" s="118"/>
      <c r="I28" s="146"/>
      <c r="J28" s="146"/>
      <c r="K28" s="146"/>
      <c r="L28" s="146"/>
      <c r="M28" s="146"/>
      <c r="N28" s="146"/>
    </row>
    <row r="29" spans="2:14">
      <c r="C29" s="119" t="s">
        <v>6</v>
      </c>
      <c r="D29" s="120">
        <f t="shared" si="2"/>
        <v>2195.6612015900005</v>
      </c>
      <c r="E29" s="121">
        <f t="shared" si="2"/>
        <v>1546.0740619699995</v>
      </c>
      <c r="F29" s="121">
        <f t="shared" si="2"/>
        <v>468.22486850999991</v>
      </c>
      <c r="G29" s="122">
        <f>SUM(E29:F29)</f>
        <v>2014.2989304799994</v>
      </c>
      <c r="H29" s="118"/>
      <c r="I29" s="146"/>
      <c r="J29" s="146"/>
      <c r="K29" s="146"/>
      <c r="L29" s="146"/>
      <c r="M29" s="146"/>
      <c r="N29" s="146"/>
    </row>
    <row r="30" spans="2:14" ht="25.5">
      <c r="C30" s="123" t="s">
        <v>7</v>
      </c>
      <c r="D30" s="147">
        <f t="shared" si="2"/>
        <v>2892.7487911250005</v>
      </c>
      <c r="E30" s="124">
        <f t="shared" si="2"/>
        <v>2601.1227293000002</v>
      </c>
      <c r="F30" s="124">
        <f t="shared" si="2"/>
        <v>603.63124341499997</v>
      </c>
      <c r="G30" s="125">
        <f>SUM(E30:F30)</f>
        <v>3204.7539727150001</v>
      </c>
      <c r="H30" s="118"/>
      <c r="I30" s="146"/>
      <c r="J30" s="146"/>
      <c r="K30" s="146"/>
      <c r="L30" s="146"/>
      <c r="M30" s="146"/>
      <c r="N30" s="146"/>
    </row>
    <row r="31" spans="2:14">
      <c r="C31" s="126" t="s">
        <v>101</v>
      </c>
      <c r="D31" s="127">
        <f>SUM(D28:D30)</f>
        <v>9260.0835761100006</v>
      </c>
      <c r="E31" s="127">
        <f t="shared" ref="E31:F31" si="3">SUM(E28:E30)</f>
        <v>7807.5711283899991</v>
      </c>
      <c r="F31" s="127">
        <f t="shared" si="3"/>
        <v>1679.2504040949998</v>
      </c>
      <c r="G31" s="127">
        <f>SUM(G13,G22)</f>
        <v>9486.8215324849989</v>
      </c>
      <c r="H31" s="118"/>
      <c r="I31" s="146"/>
      <c r="J31" s="146"/>
      <c r="K31" s="146"/>
      <c r="L31" s="146"/>
      <c r="M31" s="146"/>
      <c r="N31" s="146"/>
    </row>
    <row r="32" spans="2:14">
      <c r="C32" s="128"/>
      <c r="D32" s="129"/>
      <c r="E32" s="129" t="s">
        <v>9</v>
      </c>
      <c r="F32" s="148"/>
      <c r="G32" s="129" t="s">
        <v>9</v>
      </c>
      <c r="H32" s="149"/>
      <c r="I32" s="146"/>
      <c r="J32" s="146"/>
      <c r="K32" s="146"/>
      <c r="L32" s="146"/>
      <c r="M32" s="146"/>
      <c r="N32" s="146"/>
    </row>
    <row r="33" spans="2:8">
      <c r="B33" t="s">
        <v>9</v>
      </c>
      <c r="C33" s="130" t="s">
        <v>105</v>
      </c>
      <c r="D33" s="131"/>
      <c r="E33" s="131"/>
      <c r="F33" s="131"/>
      <c r="G33" s="131"/>
      <c r="H33" s="100"/>
    </row>
    <row r="34" spans="2:8">
      <c r="C34" s="105" t="s">
        <v>93</v>
      </c>
      <c r="D34" s="106">
        <v>2018</v>
      </c>
      <c r="E34" s="107"/>
      <c r="F34" s="107"/>
      <c r="G34" s="108"/>
      <c r="H34" s="100"/>
    </row>
    <row r="35" spans="2:8" ht="15" customHeight="1">
      <c r="C35" s="105"/>
      <c r="D35" s="132" t="s">
        <v>94</v>
      </c>
      <c r="E35" s="110" t="s">
        <v>103</v>
      </c>
      <c r="F35" s="110" t="s">
        <v>96</v>
      </c>
      <c r="G35" s="111" t="s">
        <v>97</v>
      </c>
      <c r="H35" s="100"/>
    </row>
    <row r="36" spans="2:8" ht="30" customHeight="1">
      <c r="C36" s="105"/>
      <c r="D36" s="133"/>
      <c r="E36" s="112" t="s">
        <v>98</v>
      </c>
      <c r="F36" s="112" t="s">
        <v>99</v>
      </c>
      <c r="G36" s="113" t="s">
        <v>100</v>
      </c>
      <c r="H36" s="100"/>
    </row>
    <row r="37" spans="2:8">
      <c r="C37" s="114" t="s">
        <v>5</v>
      </c>
      <c r="D37" s="134">
        <v>740.29218743499996</v>
      </c>
      <c r="E37" s="135">
        <v>518.46708293499989</v>
      </c>
      <c r="F37" s="135">
        <v>185.30181459999997</v>
      </c>
      <c r="G37" s="136">
        <f>SUM(E37:F37)</f>
        <v>703.76889753499984</v>
      </c>
      <c r="H37" s="137"/>
    </row>
    <row r="38" spans="2:8">
      <c r="C38" s="119" t="s">
        <v>6</v>
      </c>
      <c r="D38" s="138">
        <v>425.62898057999996</v>
      </c>
      <c r="E38" s="139">
        <v>149.53588330000002</v>
      </c>
      <c r="F38" s="139">
        <v>59.561850980000003</v>
      </c>
      <c r="G38" s="140">
        <f>SUM(E38:F38)</f>
        <v>209.09773428000003</v>
      </c>
      <c r="H38" s="137"/>
    </row>
    <row r="39" spans="2:8" ht="25.5">
      <c r="C39" s="123" t="s">
        <v>7</v>
      </c>
      <c r="D39" s="141">
        <v>1412.6943634100001</v>
      </c>
      <c r="E39" s="142">
        <v>382.17462503499996</v>
      </c>
      <c r="F39" s="142">
        <v>351.86806044000002</v>
      </c>
      <c r="G39" s="143">
        <f>SUM(E39:F39)</f>
        <v>734.04268547499998</v>
      </c>
      <c r="H39" s="137"/>
    </row>
    <row r="40" spans="2:8">
      <c r="C40" s="126" t="s">
        <v>101</v>
      </c>
      <c r="D40" s="144">
        <f>SUM(D37:D39)</f>
        <v>2578.615531425</v>
      </c>
      <c r="E40" s="144">
        <f t="shared" ref="E40:G40" si="4">SUM(E37:E39)</f>
        <v>1050.17759127</v>
      </c>
      <c r="F40" s="144">
        <f t="shared" si="4"/>
        <v>596.73172602</v>
      </c>
      <c r="G40" s="144">
        <f t="shared" si="4"/>
        <v>1646.9093172899998</v>
      </c>
      <c r="H40" s="137"/>
    </row>
    <row r="41" spans="2:8">
      <c r="C41" s="131"/>
      <c r="D41" s="131"/>
      <c r="E41" s="131"/>
      <c r="F41" s="131"/>
      <c r="G41" s="150" t="s">
        <v>9</v>
      </c>
      <c r="H41" s="100"/>
    </row>
    <row r="42" spans="2:8">
      <c r="B42" t="s">
        <v>9</v>
      </c>
      <c r="C42" s="130" t="s">
        <v>106</v>
      </c>
      <c r="D42" s="131"/>
      <c r="E42" s="131"/>
      <c r="F42" s="131"/>
      <c r="G42" s="131"/>
      <c r="H42" s="100"/>
    </row>
    <row r="43" spans="2:8">
      <c r="C43" s="105" t="s">
        <v>93</v>
      </c>
      <c r="D43" s="106">
        <v>2018</v>
      </c>
      <c r="E43" s="107"/>
      <c r="F43" s="107"/>
      <c r="G43" s="108"/>
      <c r="H43" s="100"/>
    </row>
    <row r="44" spans="2:8" ht="15" customHeight="1">
      <c r="C44" s="105"/>
      <c r="D44" s="132" t="s">
        <v>94</v>
      </c>
      <c r="E44" s="110" t="s">
        <v>95</v>
      </c>
      <c r="F44" s="110" t="s">
        <v>96</v>
      </c>
      <c r="G44" s="111" t="s">
        <v>97</v>
      </c>
      <c r="H44" s="100"/>
    </row>
    <row r="45" spans="2:8" ht="29.25" customHeight="1">
      <c r="C45" s="105"/>
      <c r="D45" s="133"/>
      <c r="E45" s="112" t="s">
        <v>98</v>
      </c>
      <c r="F45" s="112" t="s">
        <v>99</v>
      </c>
      <c r="G45" s="113" t="s">
        <v>100</v>
      </c>
      <c r="H45" s="100"/>
    </row>
    <row r="46" spans="2:8">
      <c r="C46" s="114" t="s">
        <v>5</v>
      </c>
      <c r="D46" s="134">
        <v>238.73995856499999</v>
      </c>
      <c r="E46" s="135">
        <v>196.32863187499996</v>
      </c>
      <c r="F46" s="135">
        <v>28.667497640000001</v>
      </c>
      <c r="G46" s="136">
        <f>SUM(E46:F46)</f>
        <v>224.99612951499995</v>
      </c>
      <c r="H46" s="137"/>
    </row>
    <row r="47" spans="2:8">
      <c r="C47" s="119" t="s">
        <v>6</v>
      </c>
      <c r="D47" s="138">
        <v>0</v>
      </c>
      <c r="E47" s="139">
        <v>0</v>
      </c>
      <c r="F47" s="139">
        <v>0</v>
      </c>
      <c r="G47" s="140">
        <f>SUM(E47:F47)</f>
        <v>0</v>
      </c>
      <c r="H47" s="137"/>
    </row>
    <row r="48" spans="2:8" ht="25.5">
      <c r="C48" s="123" t="s">
        <v>7</v>
      </c>
      <c r="D48" s="141">
        <v>253.37971894</v>
      </c>
      <c r="E48" s="142">
        <v>38</v>
      </c>
      <c r="F48" s="142">
        <v>8.6183364200000003</v>
      </c>
      <c r="G48" s="143">
        <f>SUM(E48:F48)</f>
        <v>46.618336419999999</v>
      </c>
      <c r="H48" s="137"/>
    </row>
    <row r="49" spans="2:13">
      <c r="C49" s="126" t="s">
        <v>101</v>
      </c>
      <c r="D49" s="144">
        <f>SUM(D46:D48)</f>
        <v>492.11967750500003</v>
      </c>
      <c r="E49" s="144">
        <f t="shared" ref="E49:G49" si="5">SUM(E46:E48)</f>
        <v>234.32863187499996</v>
      </c>
      <c r="F49" s="144">
        <f t="shared" si="5"/>
        <v>37.285834059999999</v>
      </c>
      <c r="G49" s="144">
        <f t="shared" si="5"/>
        <v>271.61446593499994</v>
      </c>
      <c r="H49" s="137"/>
    </row>
    <row r="50" spans="2:13">
      <c r="C50" s="131"/>
      <c r="D50" s="131"/>
      <c r="E50" s="131"/>
      <c r="F50" s="131"/>
      <c r="G50" s="150" t="s">
        <v>9</v>
      </c>
      <c r="H50" s="100"/>
    </row>
    <row r="51" spans="2:13">
      <c r="B51" t="s">
        <v>9</v>
      </c>
      <c r="C51" s="130" t="s">
        <v>107</v>
      </c>
      <c r="D51" s="131"/>
      <c r="E51" s="131"/>
      <c r="F51" s="131"/>
      <c r="G51" s="131"/>
      <c r="H51" s="100"/>
    </row>
    <row r="52" spans="2:13">
      <c r="C52" s="105" t="s">
        <v>93</v>
      </c>
      <c r="D52" s="106">
        <v>2018</v>
      </c>
      <c r="E52" s="107"/>
      <c r="F52" s="107"/>
      <c r="G52" s="108"/>
      <c r="H52" s="100"/>
    </row>
    <row r="53" spans="2:13" ht="15" customHeight="1">
      <c r="C53" s="105"/>
      <c r="D53" s="132" t="s">
        <v>94</v>
      </c>
      <c r="E53" s="110" t="s">
        <v>95</v>
      </c>
      <c r="F53" s="110" t="s">
        <v>96</v>
      </c>
      <c r="G53" s="111" t="s">
        <v>97</v>
      </c>
      <c r="H53" s="100"/>
    </row>
    <row r="54" spans="2:13" ht="29.25" customHeight="1">
      <c r="C54" s="105"/>
      <c r="D54" s="133"/>
      <c r="E54" s="112" t="s">
        <v>98</v>
      </c>
      <c r="F54" s="112" t="s">
        <v>99</v>
      </c>
      <c r="G54" s="113" t="s">
        <v>100</v>
      </c>
      <c r="H54" s="100"/>
    </row>
    <row r="55" spans="2:13">
      <c r="C55" s="114" t="s">
        <v>5</v>
      </c>
      <c r="D55" s="134">
        <f>SUM(D46,D37)</f>
        <v>979.03214600000001</v>
      </c>
      <c r="E55" s="135">
        <f t="shared" ref="E55:F57" si="6">SUM(E37,E46)</f>
        <v>714.79571480999982</v>
      </c>
      <c r="F55" s="135">
        <f t="shared" si="6"/>
        <v>213.96931223999997</v>
      </c>
      <c r="G55" s="136">
        <f>SUM(E55:F55)</f>
        <v>928.76502704999984</v>
      </c>
      <c r="H55" s="137"/>
      <c r="I55" s="151" t="s">
        <v>9</v>
      </c>
      <c r="J55" s="151" t="s">
        <v>9</v>
      </c>
      <c r="K55" s="151" t="s">
        <v>9</v>
      </c>
      <c r="L55" s="151" t="s">
        <v>9</v>
      </c>
    </row>
    <row r="56" spans="2:13">
      <c r="C56" s="119" t="s">
        <v>6</v>
      </c>
      <c r="D56" s="138">
        <f>SUM(D47,D38)</f>
        <v>425.62898057999996</v>
      </c>
      <c r="E56" s="139">
        <f t="shared" si="6"/>
        <v>149.53588330000002</v>
      </c>
      <c r="F56" s="139">
        <f t="shared" si="6"/>
        <v>59.561850980000003</v>
      </c>
      <c r="G56" s="140">
        <f>SUM(E56:F56)</f>
        <v>209.09773428000003</v>
      </c>
      <c r="H56" s="137"/>
      <c r="I56" s="151" t="s">
        <v>9</v>
      </c>
      <c r="J56" s="151" t="s">
        <v>9</v>
      </c>
      <c r="K56" s="151" t="s">
        <v>9</v>
      </c>
      <c r="L56" s="151" t="s">
        <v>9</v>
      </c>
    </row>
    <row r="57" spans="2:13" ht="25.5">
      <c r="C57" s="123" t="s">
        <v>7</v>
      </c>
      <c r="D57" s="141">
        <f>SUM(D48,D39)</f>
        <v>1666.07408235</v>
      </c>
      <c r="E57" s="142">
        <f t="shared" si="6"/>
        <v>420.17462503499996</v>
      </c>
      <c r="F57" s="142">
        <f t="shared" si="6"/>
        <v>360.48639686000001</v>
      </c>
      <c r="G57" s="143">
        <f>SUM(E57:F57)</f>
        <v>780.66102189499998</v>
      </c>
      <c r="H57" s="137"/>
      <c r="I57" s="151" t="s">
        <v>9</v>
      </c>
      <c r="J57" s="151" t="s">
        <v>9</v>
      </c>
      <c r="K57" s="151" t="s">
        <v>9</v>
      </c>
      <c r="L57" s="151" t="s">
        <v>9</v>
      </c>
    </row>
    <row r="58" spans="2:13">
      <c r="C58" s="126" t="s">
        <v>101</v>
      </c>
      <c r="D58" s="144">
        <f>SUM(D55:D57)</f>
        <v>3070.7352089300002</v>
      </c>
      <c r="E58" s="144">
        <f t="shared" ref="E58:G58" si="7">SUM(E55:E57)</f>
        <v>1284.5062231449997</v>
      </c>
      <c r="F58" s="144">
        <f t="shared" si="7"/>
        <v>634.01756007999995</v>
      </c>
      <c r="G58" s="144">
        <f t="shared" si="7"/>
        <v>1918.5237832249998</v>
      </c>
      <c r="H58" s="137"/>
      <c r="I58" s="151" t="s">
        <v>9</v>
      </c>
      <c r="J58" s="151" t="s">
        <v>9</v>
      </c>
      <c r="K58" s="151" t="s">
        <v>9</v>
      </c>
      <c r="L58" s="151" t="s">
        <v>9</v>
      </c>
    </row>
    <row r="59" spans="2:13">
      <c r="C59" s="100"/>
      <c r="E59" s="100"/>
      <c r="F59" s="100"/>
      <c r="G59" s="137" t="s">
        <v>9</v>
      </c>
      <c r="H59" s="100"/>
      <c r="M59" t="s">
        <v>9</v>
      </c>
    </row>
    <row r="60" spans="2:13" ht="34.5" customHeight="1">
      <c r="C60" s="152" t="s">
        <v>108</v>
      </c>
      <c r="D60" s="152"/>
      <c r="E60" s="152"/>
      <c r="F60" s="152"/>
      <c r="G60" s="152"/>
      <c r="H60" s="153"/>
    </row>
    <row r="61" spans="2:13">
      <c r="C61" s="154"/>
      <c r="D61" s="154"/>
      <c r="E61" s="154"/>
      <c r="F61" s="154"/>
      <c r="G61" s="154"/>
      <c r="H61" s="100"/>
    </row>
    <row r="62" spans="2:13">
      <c r="B62" t="s">
        <v>9</v>
      </c>
      <c r="C62" s="155" t="s">
        <v>109</v>
      </c>
      <c r="D62" s="154"/>
      <c r="E62" s="154"/>
      <c r="F62" s="154"/>
      <c r="G62" s="154"/>
      <c r="H62" s="100"/>
    </row>
    <row r="63" spans="2:13">
      <c r="C63" s="105" t="s">
        <v>93</v>
      </c>
      <c r="D63" s="106">
        <v>2018</v>
      </c>
      <c r="E63" s="107"/>
      <c r="F63" s="107"/>
      <c r="G63" s="108"/>
      <c r="H63" s="156"/>
    </row>
    <row r="64" spans="2:13" ht="15" customHeight="1">
      <c r="C64" s="105"/>
      <c r="D64" s="109" t="s">
        <v>94</v>
      </c>
      <c r="E64" s="110" t="s">
        <v>95</v>
      </c>
      <c r="F64" s="110" t="s">
        <v>96</v>
      </c>
      <c r="G64" s="111" t="s">
        <v>97</v>
      </c>
      <c r="H64" s="157"/>
    </row>
    <row r="65" spans="2:17" ht="29.25" customHeight="1">
      <c r="C65" s="105"/>
      <c r="D65" s="109"/>
      <c r="E65" s="112" t="s">
        <v>98</v>
      </c>
      <c r="F65" s="112" t="s">
        <v>110</v>
      </c>
      <c r="G65" s="113" t="s">
        <v>100</v>
      </c>
      <c r="H65" s="157"/>
      <c r="L65" s="158"/>
    </row>
    <row r="66" spans="2:17">
      <c r="C66" s="114" t="s">
        <v>5</v>
      </c>
      <c r="D66" s="115">
        <f t="shared" ref="D66:G68" si="8">SUM(D55,D28)</f>
        <v>5150.7057293950002</v>
      </c>
      <c r="E66" s="116">
        <f t="shared" si="8"/>
        <v>4375.1700519299993</v>
      </c>
      <c r="F66" s="116">
        <f t="shared" si="8"/>
        <v>821.36360440999988</v>
      </c>
      <c r="G66" s="159">
        <f t="shared" si="8"/>
        <v>5196.5336563399997</v>
      </c>
      <c r="H66" s="160"/>
      <c r="L66" s="161"/>
      <c r="N66" t="s">
        <v>111</v>
      </c>
    </row>
    <row r="67" spans="2:17">
      <c r="C67" s="119" t="s">
        <v>6</v>
      </c>
      <c r="D67" s="120">
        <f t="shared" si="8"/>
        <v>2621.2901821700007</v>
      </c>
      <c r="E67" s="121">
        <f t="shared" si="8"/>
        <v>1695.6099452699996</v>
      </c>
      <c r="F67" s="121">
        <f t="shared" si="8"/>
        <v>527.78671948999988</v>
      </c>
      <c r="G67" s="162">
        <f t="shared" si="8"/>
        <v>2223.3966647599996</v>
      </c>
      <c r="H67" s="160"/>
      <c r="L67" s="161"/>
      <c r="N67" t="s">
        <v>9</v>
      </c>
    </row>
    <row r="68" spans="2:17" ht="33" customHeight="1">
      <c r="C68" s="123" t="s">
        <v>7</v>
      </c>
      <c r="D68" s="147">
        <f t="shared" si="8"/>
        <v>4558.822873475001</v>
      </c>
      <c r="E68" s="124">
        <f t="shared" si="8"/>
        <v>3021.2973543349999</v>
      </c>
      <c r="F68" s="124">
        <f t="shared" si="8"/>
        <v>964.11764027499999</v>
      </c>
      <c r="G68" s="163">
        <f t="shared" si="8"/>
        <v>3985.4149946100001</v>
      </c>
      <c r="H68" s="160"/>
      <c r="L68" s="161"/>
      <c r="N68" t="s">
        <v>9</v>
      </c>
    </row>
    <row r="69" spans="2:17">
      <c r="C69" s="126" t="s">
        <v>101</v>
      </c>
      <c r="D69" s="127">
        <f>SUM(D66:D68)</f>
        <v>12330.818785040003</v>
      </c>
      <c r="E69" s="127">
        <f t="shared" ref="E69:G69" si="9">SUM(E66:E68)</f>
        <v>9092.0773515349993</v>
      </c>
      <c r="F69" s="127">
        <f t="shared" si="9"/>
        <v>2313.2679641750001</v>
      </c>
      <c r="G69" s="164">
        <f t="shared" si="9"/>
        <v>11405.345315709999</v>
      </c>
      <c r="H69" s="165"/>
      <c r="I69" s="166" t="s">
        <v>9</v>
      </c>
    </row>
    <row r="70" spans="2:17">
      <c r="C70" s="154"/>
      <c r="D70" s="154"/>
      <c r="E70" s="154"/>
      <c r="F70" s="154"/>
      <c r="G70" s="154"/>
      <c r="H70" s="100"/>
    </row>
    <row r="71" spans="2:17" ht="15.75">
      <c r="B71" t="s">
        <v>9</v>
      </c>
      <c r="C71" s="167" t="s">
        <v>112</v>
      </c>
      <c r="D71" s="167"/>
      <c r="E71" s="167"/>
      <c r="F71" s="167"/>
      <c r="G71" s="167"/>
      <c r="H71" s="168"/>
      <c r="N71" s="161"/>
      <c r="O71" s="161"/>
      <c r="P71" s="161"/>
      <c r="Q71" s="161"/>
    </row>
    <row r="72" spans="2:17" ht="15.75" customHeight="1">
      <c r="C72" s="169" t="s">
        <v>93</v>
      </c>
      <c r="D72" s="170">
        <v>2018</v>
      </c>
      <c r="E72" s="170"/>
      <c r="F72" s="170"/>
      <c r="G72" s="170"/>
      <c r="H72" s="156"/>
      <c r="N72" s="161"/>
      <c r="O72" s="161"/>
      <c r="P72" s="161"/>
      <c r="Q72" s="161"/>
    </row>
    <row r="73" spans="2:17" ht="15" customHeight="1">
      <c r="C73" s="171"/>
      <c r="D73" s="132" t="s">
        <v>94</v>
      </c>
      <c r="E73" s="110" t="s">
        <v>95</v>
      </c>
      <c r="F73" s="110" t="s">
        <v>96</v>
      </c>
      <c r="G73" s="111" t="s">
        <v>97</v>
      </c>
      <c r="H73" s="157"/>
      <c r="N73" s="161"/>
      <c r="O73" s="161"/>
      <c r="P73" s="161"/>
      <c r="Q73" s="161"/>
    </row>
    <row r="74" spans="2:17" ht="30.75" customHeight="1">
      <c r="C74" s="171"/>
      <c r="D74" s="133"/>
      <c r="E74" s="112" t="s">
        <v>98</v>
      </c>
      <c r="F74" s="112" t="s">
        <v>99</v>
      </c>
      <c r="G74" s="113" t="s">
        <v>100</v>
      </c>
      <c r="H74" s="157"/>
      <c r="I74" s="161"/>
      <c r="J74" s="161"/>
    </row>
    <row r="75" spans="2:17">
      <c r="C75" s="114" t="s">
        <v>5</v>
      </c>
      <c r="D75" s="115">
        <v>5011.6000000000004</v>
      </c>
      <c r="E75" s="115">
        <v>4257</v>
      </c>
      <c r="F75" s="115">
        <v>799.2</v>
      </c>
      <c r="G75" s="159">
        <f>SUM(E75:F75)</f>
        <v>5056.2</v>
      </c>
      <c r="H75" s="160"/>
      <c r="I75" s="161"/>
      <c r="J75" s="161"/>
      <c r="L75" s="161"/>
    </row>
    <row r="76" spans="2:17">
      <c r="C76" s="119" t="s">
        <v>6</v>
      </c>
      <c r="D76" s="120">
        <v>2550.5</v>
      </c>
      <c r="E76" s="120">
        <v>1649.8</v>
      </c>
      <c r="F76" s="120">
        <v>513.5</v>
      </c>
      <c r="G76" s="162">
        <f>SUM(E76:F76)</f>
        <v>2163.3000000000002</v>
      </c>
      <c r="H76" s="160"/>
      <c r="I76" s="161"/>
      <c r="J76" s="161"/>
      <c r="L76" s="161"/>
    </row>
    <row r="77" spans="2:17" ht="34.5" customHeight="1">
      <c r="C77" s="123" t="s">
        <v>7</v>
      </c>
      <c r="D77" s="147">
        <v>4435.7</v>
      </c>
      <c r="E77" s="147">
        <v>2939.7</v>
      </c>
      <c r="F77" s="147">
        <v>938.1</v>
      </c>
      <c r="G77" s="163">
        <f>SUM(E77:F77)</f>
        <v>3877.7999999999997</v>
      </c>
      <c r="H77" s="160"/>
      <c r="L77" s="161"/>
    </row>
    <row r="78" spans="2:17">
      <c r="C78" s="172" t="s">
        <v>101</v>
      </c>
      <c r="D78" s="173">
        <f>SUM(D75:D77)</f>
        <v>11997.8</v>
      </c>
      <c r="E78" s="125">
        <f>SUM(E75:E77)</f>
        <v>8846.5</v>
      </c>
      <c r="F78" s="125">
        <f t="shared" ref="F78:G78" si="10">SUM(F75:F77)</f>
        <v>2250.8000000000002</v>
      </c>
      <c r="G78" s="163">
        <f t="shared" si="10"/>
        <v>11097.3</v>
      </c>
      <c r="H78" s="160"/>
      <c r="L78" s="174"/>
      <c r="M78" s="175"/>
      <c r="N78" s="175"/>
    </row>
  </sheetData>
  <mergeCells count="27">
    <mergeCell ref="C60:G60"/>
    <mergeCell ref="C63:C65"/>
    <mergeCell ref="D63:G63"/>
    <mergeCell ref="D64:D65"/>
    <mergeCell ref="C71:G71"/>
    <mergeCell ref="C72:C74"/>
    <mergeCell ref="D72:G72"/>
    <mergeCell ref="D73:D74"/>
    <mergeCell ref="C43:C45"/>
    <mergeCell ref="D43:G43"/>
    <mergeCell ref="D44:D45"/>
    <mergeCell ref="C52:C54"/>
    <mergeCell ref="D52:G52"/>
    <mergeCell ref="D53:D54"/>
    <mergeCell ref="C25:C27"/>
    <mergeCell ref="D25:G25"/>
    <mergeCell ref="D26:D27"/>
    <mergeCell ref="C34:C36"/>
    <mergeCell ref="D34:G34"/>
    <mergeCell ref="D35:D36"/>
    <mergeCell ref="C3:G3"/>
    <mergeCell ref="C7:C9"/>
    <mergeCell ref="D7:G7"/>
    <mergeCell ref="D8:D9"/>
    <mergeCell ref="C16:C18"/>
    <mergeCell ref="D16:G16"/>
    <mergeCell ref="D17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27"/>
  <sheetViews>
    <sheetView zoomScaleNormal="100" workbookViewId="0">
      <selection activeCell="C12" sqref="C12"/>
    </sheetView>
  </sheetViews>
  <sheetFormatPr defaultColWidth="8.85546875" defaultRowHeight="15"/>
  <cols>
    <col min="1" max="1" width="8.85546875" style="9"/>
    <col min="2" max="2" width="50.85546875" style="9" customWidth="1"/>
    <col min="3" max="4" width="26.7109375" style="9" customWidth="1"/>
    <col min="5" max="5" width="20.7109375" style="9" customWidth="1"/>
    <col min="6" max="6" width="30.7109375" style="9" customWidth="1"/>
    <col min="7" max="16384" width="8.85546875" style="9"/>
  </cols>
  <sheetData>
    <row r="2" spans="2:7" ht="20.25" customHeight="1">
      <c r="B2" s="85" t="s">
        <v>27</v>
      </c>
      <c r="C2" s="85"/>
      <c r="D2" s="85"/>
      <c r="E2" s="85"/>
      <c r="F2" s="85"/>
    </row>
    <row r="3" spans="2:7" ht="28.5" customHeight="1">
      <c r="B3" s="85"/>
      <c r="C3" s="85"/>
      <c r="D3" s="85"/>
      <c r="E3" s="85"/>
      <c r="F3" s="85"/>
      <c r="G3" s="9" t="s">
        <v>9</v>
      </c>
    </row>
    <row r="4" spans="2:7" ht="15" customHeight="1">
      <c r="B4" s="86" t="s">
        <v>28</v>
      </c>
      <c r="C4" s="87"/>
      <c r="D4" s="87"/>
      <c r="E4" s="87"/>
      <c r="F4" s="87"/>
    </row>
    <row r="5" spans="2:7">
      <c r="B5" s="83"/>
      <c r="C5" s="83"/>
      <c r="D5" s="83"/>
      <c r="E5" s="83"/>
      <c r="F5" s="83"/>
    </row>
    <row r="6" spans="2:7" ht="15" customHeight="1">
      <c r="B6" s="84" t="s">
        <v>29</v>
      </c>
      <c r="C6" s="84"/>
      <c r="D6" s="84"/>
      <c r="E6" s="84"/>
      <c r="F6" s="84"/>
    </row>
    <row r="7" spans="2:7" ht="42.6" customHeight="1">
      <c r="B7" s="29" t="s">
        <v>17</v>
      </c>
      <c r="C7" s="11" t="s">
        <v>5</v>
      </c>
      <c r="D7" s="11" t="s">
        <v>6</v>
      </c>
      <c r="E7" s="11" t="s">
        <v>7</v>
      </c>
      <c r="F7" s="11" t="s">
        <v>8</v>
      </c>
    </row>
    <row r="8" spans="2:7" ht="15" customHeight="1">
      <c r="B8" s="12" t="s">
        <v>0</v>
      </c>
      <c r="C8" s="60">
        <v>951906625.11999989</v>
      </c>
      <c r="D8" s="60">
        <v>679050112.85000002</v>
      </c>
      <c r="E8" s="60">
        <v>886729828.86000001</v>
      </c>
      <c r="F8" s="13">
        <f t="shared" ref="F8:F12" si="0">SUM(C8:E8)</f>
        <v>2517686566.8299999</v>
      </c>
    </row>
    <row r="9" spans="2:7" ht="15" customHeight="1">
      <c r="B9" s="12" t="s">
        <v>1</v>
      </c>
      <c r="C9" s="60">
        <v>236413403.9749999</v>
      </c>
      <c r="D9" s="60">
        <v>1228529127.6099999</v>
      </c>
      <c r="E9" s="60">
        <v>1101683387.5900002</v>
      </c>
      <c r="F9" s="13">
        <f t="shared" si="0"/>
        <v>2566625919.1750002</v>
      </c>
    </row>
    <row r="10" spans="2:7" ht="15" customHeight="1">
      <c r="B10" s="12" t="s">
        <v>2</v>
      </c>
      <c r="C10" s="60">
        <v>12514903.640000001</v>
      </c>
      <c r="D10" s="60">
        <v>36523173.280000001</v>
      </c>
      <c r="E10" s="60">
        <v>97824340.965000004</v>
      </c>
      <c r="F10" s="13">
        <f t="shared" si="0"/>
        <v>146862417.88499999</v>
      </c>
    </row>
    <row r="11" spans="2:7" ht="15" customHeight="1">
      <c r="B11" s="12" t="s">
        <v>3</v>
      </c>
      <c r="C11" s="60">
        <v>3014022.7500000005</v>
      </c>
      <c r="D11" s="60">
        <v>159336.38</v>
      </c>
      <c r="E11" s="60">
        <v>53293176.960000001</v>
      </c>
      <c r="F11" s="13">
        <f t="shared" si="0"/>
        <v>56466536.090000004</v>
      </c>
    </row>
    <row r="12" spans="2:7" ht="15" customHeight="1" thickBot="1">
      <c r="B12" s="12" t="s">
        <v>4</v>
      </c>
      <c r="C12" s="60">
        <v>128790081.58500001</v>
      </c>
      <c r="D12" s="60">
        <v>58268592.509999998</v>
      </c>
      <c r="E12" s="60">
        <v>2648722.94</v>
      </c>
      <c r="F12" s="13">
        <f t="shared" si="0"/>
        <v>189707397.035</v>
      </c>
    </row>
    <row r="13" spans="2:7" ht="16.5" thickBot="1">
      <c r="B13" s="14" t="s">
        <v>8</v>
      </c>
      <c r="C13" s="15">
        <f>SUM(C8:C12)</f>
        <v>1332639037.0699999</v>
      </c>
      <c r="D13" s="15">
        <f>SUM(D8:D12)</f>
        <v>2002530342.6300001</v>
      </c>
      <c r="E13" s="15">
        <f>SUM(E8:E12)</f>
        <v>2142179457.3150003</v>
      </c>
      <c r="F13" s="15">
        <f>SUM(F8:F12)</f>
        <v>5477348837.0150003</v>
      </c>
    </row>
    <row r="14" spans="2:7">
      <c r="C14" s="33"/>
      <c r="D14" s="33"/>
      <c r="E14" s="33"/>
      <c r="F14" s="33"/>
    </row>
    <row r="15" spans="2:7">
      <c r="B15" s="83"/>
      <c r="C15" s="83"/>
      <c r="D15" s="83"/>
      <c r="E15" s="83"/>
      <c r="F15" s="83"/>
    </row>
    <row r="16" spans="2:7">
      <c r="B16" s="84" t="s">
        <v>30</v>
      </c>
      <c r="C16" s="84"/>
      <c r="D16" s="84"/>
      <c r="E16" s="84"/>
      <c r="F16" s="84"/>
    </row>
    <row r="17" spans="2:6" ht="53.1" customHeight="1">
      <c r="B17" s="29" t="s">
        <v>17</v>
      </c>
      <c r="C17" s="11" t="s">
        <v>5</v>
      </c>
      <c r="D17" s="11" t="s">
        <v>6</v>
      </c>
      <c r="E17" s="11" t="s">
        <v>7</v>
      </c>
      <c r="F17" s="11" t="s">
        <v>8</v>
      </c>
    </row>
    <row r="18" spans="2:6" ht="15" customHeight="1">
      <c r="B18" s="12" t="s">
        <v>0</v>
      </c>
      <c r="C18" s="60">
        <v>389096773.97999996</v>
      </c>
      <c r="D18" s="60">
        <v>2301045.79</v>
      </c>
      <c r="E18" s="60">
        <v>2180213</v>
      </c>
      <c r="F18" s="13">
        <f t="shared" ref="F18:F22" si="1">SUM(C18:E18)</f>
        <v>393578032.76999998</v>
      </c>
    </row>
    <row r="19" spans="2:6" ht="15" customHeight="1">
      <c r="B19" s="12" t="s">
        <v>1</v>
      </c>
      <c r="C19" s="60">
        <v>1800553389.375</v>
      </c>
      <c r="D19" s="60">
        <v>159937974.80000001</v>
      </c>
      <c r="E19" s="60">
        <v>349829975.88999999</v>
      </c>
      <c r="F19" s="13">
        <f t="shared" si="1"/>
        <v>2310321340.0650001</v>
      </c>
    </row>
    <row r="20" spans="2:6" ht="15" customHeight="1">
      <c r="B20" s="12" t="s">
        <v>2</v>
      </c>
      <c r="C20" s="60">
        <v>17421754.329999998</v>
      </c>
      <c r="D20" s="60">
        <v>5166339.68</v>
      </c>
      <c r="E20" s="60">
        <v>1135680.25</v>
      </c>
      <c r="F20" s="13">
        <f t="shared" si="1"/>
        <v>23723774.259999998</v>
      </c>
    </row>
    <row r="21" spans="2:6" ht="15" customHeight="1">
      <c r="B21" s="12" t="s">
        <v>3</v>
      </c>
      <c r="C21" s="60">
        <v>1368528.8699999999</v>
      </c>
      <c r="D21" s="60">
        <v>1736458.24</v>
      </c>
      <c r="E21" s="60">
        <v>10245991.91</v>
      </c>
      <c r="F21" s="13">
        <f t="shared" si="1"/>
        <v>13350979.02</v>
      </c>
    </row>
    <row r="22" spans="2:6" ht="15" customHeight="1" thickBot="1">
      <c r="B22" s="12" t="s">
        <v>4</v>
      </c>
      <c r="C22" s="60">
        <v>64144179.085000001</v>
      </c>
      <c r="D22" s="60">
        <v>23736630.23</v>
      </c>
      <c r="E22" s="60">
        <v>332500</v>
      </c>
      <c r="F22" s="13">
        <f t="shared" si="1"/>
        <v>88213309.314999998</v>
      </c>
    </row>
    <row r="23" spans="2:6" ht="16.5" thickBot="1">
      <c r="B23" s="14" t="s">
        <v>8</v>
      </c>
      <c r="C23" s="15">
        <f>SUM(C18:C22)</f>
        <v>2272584625.6399999</v>
      </c>
      <c r="D23" s="15">
        <f>SUM(D18:D22)</f>
        <v>192878448.74000001</v>
      </c>
      <c r="E23" s="15">
        <f>SUM(E18:E22)</f>
        <v>363724361.05000001</v>
      </c>
      <c r="F23" s="15">
        <f>SUM(F18:F22)</f>
        <v>2829187435.4300003</v>
      </c>
    </row>
    <row r="24" spans="2:6">
      <c r="F24" s="33"/>
    </row>
    <row r="25" spans="2:6">
      <c r="B25" s="83" t="s">
        <v>9</v>
      </c>
      <c r="C25" s="83"/>
      <c r="D25" s="83"/>
      <c r="E25" s="83"/>
      <c r="F25" s="83"/>
    </row>
    <row r="26" spans="2:6">
      <c r="B26" s="84" t="s">
        <v>35</v>
      </c>
      <c r="C26" s="84"/>
      <c r="D26" s="84"/>
      <c r="E26" s="84"/>
      <c r="F26" s="84"/>
    </row>
    <row r="27" spans="2:6" ht="51.75" customHeight="1">
      <c r="B27" s="29" t="s">
        <v>17</v>
      </c>
      <c r="C27" s="11" t="s">
        <v>5</v>
      </c>
      <c r="D27" s="11" t="s">
        <v>6</v>
      </c>
      <c r="E27" s="11" t="s">
        <v>7</v>
      </c>
      <c r="F27" s="11" t="s">
        <v>8</v>
      </c>
    </row>
    <row r="28" spans="2:6" ht="15" customHeight="1">
      <c r="B28" s="12" t="s">
        <v>0</v>
      </c>
      <c r="C28" s="60">
        <f t="shared" ref="C28:E32" si="2">SUM(C8,C18)</f>
        <v>1341003399.0999999</v>
      </c>
      <c r="D28" s="60">
        <f t="shared" si="2"/>
        <v>681351158.63999999</v>
      </c>
      <c r="E28" s="60">
        <f t="shared" si="2"/>
        <v>888910041.86000001</v>
      </c>
      <c r="F28" s="13">
        <f t="shared" ref="F28:F32" si="3">SUM(C28:E28)</f>
        <v>2911264599.5999999</v>
      </c>
    </row>
    <row r="29" spans="2:6" ht="15" customHeight="1">
      <c r="B29" s="12" t="s">
        <v>1</v>
      </c>
      <c r="C29" s="60">
        <f t="shared" si="2"/>
        <v>2036966793.3499999</v>
      </c>
      <c r="D29" s="60">
        <f t="shared" si="2"/>
        <v>1388467102.4099998</v>
      </c>
      <c r="E29" s="60">
        <f t="shared" si="2"/>
        <v>1451513363.48</v>
      </c>
      <c r="F29" s="13">
        <f t="shared" si="3"/>
        <v>4876947259.2399998</v>
      </c>
    </row>
    <row r="30" spans="2:6" ht="15" customHeight="1">
      <c r="B30" s="12" t="s">
        <v>2</v>
      </c>
      <c r="C30" s="60">
        <f t="shared" si="2"/>
        <v>29936657.969999999</v>
      </c>
      <c r="D30" s="60">
        <f t="shared" si="2"/>
        <v>41689512.960000001</v>
      </c>
      <c r="E30" s="60">
        <f t="shared" si="2"/>
        <v>98960021.215000004</v>
      </c>
      <c r="F30" s="13">
        <f t="shared" si="3"/>
        <v>170586192.14500001</v>
      </c>
    </row>
    <row r="31" spans="2:6" ht="15" customHeight="1">
      <c r="B31" s="12" t="s">
        <v>3</v>
      </c>
      <c r="C31" s="60">
        <f t="shared" si="2"/>
        <v>4382551.62</v>
      </c>
      <c r="D31" s="60">
        <f t="shared" si="2"/>
        <v>1895794.62</v>
      </c>
      <c r="E31" s="60">
        <f t="shared" si="2"/>
        <v>63539168.870000005</v>
      </c>
      <c r="F31" s="13">
        <f t="shared" si="3"/>
        <v>69817515.109999999</v>
      </c>
    </row>
    <row r="32" spans="2:6" ht="15" customHeight="1" thickBot="1">
      <c r="B32" s="12" t="s">
        <v>4</v>
      </c>
      <c r="C32" s="60">
        <f t="shared" si="2"/>
        <v>192934260.67000002</v>
      </c>
      <c r="D32" s="60">
        <f t="shared" si="2"/>
        <v>82005222.739999995</v>
      </c>
      <c r="E32" s="60">
        <f t="shared" si="2"/>
        <v>2981222.94</v>
      </c>
      <c r="F32" s="13">
        <f t="shared" si="3"/>
        <v>277920706.35000002</v>
      </c>
    </row>
    <row r="33" spans="2:6" ht="16.5" thickBot="1">
      <c r="B33" s="14" t="s">
        <v>8</v>
      </c>
      <c r="C33" s="15">
        <f>SUM(C28:C32)</f>
        <v>3605223662.7099996</v>
      </c>
      <c r="D33" s="15">
        <f>SUM(D13,D23)</f>
        <v>2195408791.3699999</v>
      </c>
      <c r="E33" s="15">
        <f>SUM(E28:E32)</f>
        <v>2505903818.3650002</v>
      </c>
      <c r="F33" s="15">
        <f>SUM(F28:F32)</f>
        <v>8306536272.4450006</v>
      </c>
    </row>
    <row r="34" spans="2:6">
      <c r="B34" s="32"/>
      <c r="C34" s="32"/>
      <c r="D34" s="32"/>
      <c r="E34" s="32"/>
      <c r="F34" s="41"/>
    </row>
    <row r="35" spans="2:6">
      <c r="B35" s="83"/>
      <c r="C35" s="83"/>
      <c r="D35" s="83"/>
      <c r="E35" s="83"/>
      <c r="F35" s="83"/>
    </row>
    <row r="36" spans="2:6">
      <c r="B36" s="84" t="s">
        <v>31</v>
      </c>
      <c r="C36" s="84"/>
      <c r="D36" s="84"/>
      <c r="E36" s="84"/>
      <c r="F36" s="84"/>
    </row>
    <row r="37" spans="2:6" ht="31.5">
      <c r="B37" s="29" t="s">
        <v>17</v>
      </c>
      <c r="C37" s="11" t="s">
        <v>5</v>
      </c>
      <c r="D37" s="11" t="s">
        <v>6</v>
      </c>
      <c r="E37" s="11" t="s">
        <v>7</v>
      </c>
      <c r="F37" s="11" t="s">
        <v>10</v>
      </c>
    </row>
    <row r="38" spans="2:6" ht="15" customHeight="1">
      <c r="B38" s="12" t="s">
        <v>0</v>
      </c>
      <c r="C38" s="60">
        <v>810451331.36999989</v>
      </c>
      <c r="D38" s="60">
        <v>513195164.58999997</v>
      </c>
      <c r="E38" s="60">
        <v>795424258.6500001</v>
      </c>
      <c r="F38" s="13">
        <f>SUM(C38:E38)</f>
        <v>2119070754.6099999</v>
      </c>
    </row>
    <row r="39" spans="2:6" ht="15" customHeight="1">
      <c r="B39" s="12" t="s">
        <v>1</v>
      </c>
      <c r="C39" s="60">
        <v>210024600.44999999</v>
      </c>
      <c r="D39" s="60">
        <v>807340690.98999977</v>
      </c>
      <c r="E39" s="60">
        <v>1052227699.03</v>
      </c>
      <c r="F39" s="13">
        <f>SUM(C39:E39)</f>
        <v>2069592990.4699998</v>
      </c>
    </row>
    <row r="40" spans="2:6" ht="15" customHeight="1">
      <c r="B40" s="12" t="s">
        <v>2</v>
      </c>
      <c r="C40" s="60">
        <v>11353749.359999999</v>
      </c>
      <c r="D40" s="60">
        <v>27380770.82</v>
      </c>
      <c r="E40" s="60">
        <v>69214910.650000006</v>
      </c>
      <c r="F40" s="13">
        <f>SUM(C40:E40)</f>
        <v>107949430.83000001</v>
      </c>
    </row>
    <row r="41" spans="2:6" ht="15" customHeight="1">
      <c r="B41" s="12" t="s">
        <v>3</v>
      </c>
      <c r="C41" s="60">
        <v>2356446.5799999996</v>
      </c>
      <c r="D41" s="60">
        <v>120827.86</v>
      </c>
      <c r="E41" s="60">
        <v>29650254</v>
      </c>
      <c r="F41" s="13">
        <f>SUM(C41:E41)</f>
        <v>32127528.439999998</v>
      </c>
    </row>
    <row r="42" spans="2:6" ht="15" customHeight="1" thickBot="1">
      <c r="B42" s="12" t="s">
        <v>4</v>
      </c>
      <c r="C42" s="60">
        <v>100335075.28999999</v>
      </c>
      <c r="D42" s="60">
        <v>33502583.799999997</v>
      </c>
      <c r="E42" s="60">
        <v>2497216.5149999997</v>
      </c>
      <c r="F42" s="13">
        <f>SUM(C42:E42)</f>
        <v>136334875.60499999</v>
      </c>
    </row>
    <row r="43" spans="2:6" ht="16.5" thickBot="1">
      <c r="B43" s="14" t="s">
        <v>8</v>
      </c>
      <c r="C43" s="15">
        <f>SUM(C38:C42)</f>
        <v>1134521203.05</v>
      </c>
      <c r="D43" s="15">
        <f>SUM(D38:D42)</f>
        <v>1381540038.0599995</v>
      </c>
      <c r="E43" s="15">
        <f>SUM(E38:E42)</f>
        <v>1949014338.8450003</v>
      </c>
      <c r="F43" s="15">
        <f>SUM(F38:F42)</f>
        <v>4465075579.954999</v>
      </c>
    </row>
    <row r="44" spans="2:6">
      <c r="F44" s="33" t="s">
        <v>9</v>
      </c>
    </row>
    <row r="45" spans="2:6">
      <c r="B45" s="83"/>
      <c r="C45" s="83"/>
      <c r="D45" s="83"/>
      <c r="E45" s="83"/>
      <c r="F45" s="83"/>
    </row>
    <row r="46" spans="2:6">
      <c r="B46" s="55" t="s">
        <v>32</v>
      </c>
      <c r="C46" s="55"/>
      <c r="D46" s="55"/>
      <c r="E46" s="55"/>
      <c r="F46" s="55"/>
    </row>
    <row r="47" spans="2:6" ht="31.5">
      <c r="B47" s="29" t="s">
        <v>17</v>
      </c>
      <c r="C47" s="11" t="s">
        <v>5</v>
      </c>
      <c r="D47" s="11" t="s">
        <v>6</v>
      </c>
      <c r="E47" s="11" t="s">
        <v>7</v>
      </c>
      <c r="F47" s="11" t="s">
        <v>10</v>
      </c>
    </row>
    <row r="48" spans="2:6" ht="15" customHeight="1">
      <c r="B48" s="12" t="s">
        <v>0</v>
      </c>
      <c r="C48" s="60">
        <v>342301548.17999995</v>
      </c>
      <c r="D48" s="60">
        <v>2137427.9500000002</v>
      </c>
      <c r="E48" s="60">
        <v>2180213</v>
      </c>
      <c r="F48" s="13">
        <f>SUM(C48:E48)</f>
        <v>346619189.12999994</v>
      </c>
    </row>
    <row r="49" spans="2:6" ht="15" customHeight="1">
      <c r="B49" s="12" t="s">
        <v>1</v>
      </c>
      <c r="C49" s="60">
        <v>1598255502.8399999</v>
      </c>
      <c r="D49" s="60">
        <v>134167208.16</v>
      </c>
      <c r="E49" s="60">
        <v>296114676.26499999</v>
      </c>
      <c r="F49" s="13">
        <f>SUM(C49:E49)</f>
        <v>2028537387.2649999</v>
      </c>
    </row>
    <row r="50" spans="2:6" ht="15" customHeight="1">
      <c r="B50" s="12" t="s">
        <v>2</v>
      </c>
      <c r="C50" s="60">
        <v>12392722.620000001</v>
      </c>
      <c r="D50" s="60">
        <v>3354169.84</v>
      </c>
      <c r="E50" s="60">
        <v>738530.08000000007</v>
      </c>
      <c r="F50" s="13">
        <f>SUM(C50:E50)</f>
        <v>16485422.540000001</v>
      </c>
    </row>
    <row r="51" spans="2:6" ht="15" customHeight="1">
      <c r="B51" s="12" t="s">
        <v>3</v>
      </c>
      <c r="C51" s="60">
        <v>925113.26</v>
      </c>
      <c r="D51" s="60">
        <v>1646958.24</v>
      </c>
      <c r="E51" s="60">
        <v>6407119.6400000006</v>
      </c>
      <c r="F51" s="13">
        <f>SUM(C51:E51)</f>
        <v>8979191.1400000006</v>
      </c>
    </row>
    <row r="52" spans="2:6" ht="15" customHeight="1" thickBot="1">
      <c r="B52" s="12" t="s">
        <v>4</v>
      </c>
      <c r="C52" s="60">
        <v>57658297.32</v>
      </c>
      <c r="D52" s="60">
        <v>23163749.800000001</v>
      </c>
      <c r="E52" s="60">
        <v>132500</v>
      </c>
      <c r="F52" s="13">
        <f>SUM(C52:E52)</f>
        <v>80954547.120000005</v>
      </c>
    </row>
    <row r="53" spans="2:6" ht="16.5" thickBot="1">
      <c r="B53" s="14" t="s">
        <v>8</v>
      </c>
      <c r="C53" s="15">
        <f>SUM(C48:C52)</f>
        <v>2011533184.2199998</v>
      </c>
      <c r="D53" s="15">
        <f>SUM(D48:D52)</f>
        <v>164469513.99000001</v>
      </c>
      <c r="E53" s="15">
        <f>SUM(E48:E52)</f>
        <v>305573038.98499995</v>
      </c>
      <c r="F53" s="15">
        <f>SUM(F48:F52)</f>
        <v>2481575737.1949997</v>
      </c>
    </row>
    <row r="54" spans="2:6">
      <c r="F54" s="33" t="s">
        <v>9</v>
      </c>
    </row>
    <row r="55" spans="2:6">
      <c r="B55" s="83"/>
      <c r="C55" s="83"/>
      <c r="D55" s="83"/>
      <c r="E55" s="83"/>
      <c r="F55" s="83"/>
    </row>
    <row r="56" spans="2:6">
      <c r="B56" s="84" t="s">
        <v>36</v>
      </c>
      <c r="C56" s="84"/>
      <c r="D56" s="84"/>
      <c r="E56" s="84"/>
      <c r="F56" s="84"/>
    </row>
    <row r="57" spans="2:6" ht="31.5">
      <c r="B57" s="29" t="s">
        <v>17</v>
      </c>
      <c r="C57" s="11" t="s">
        <v>5</v>
      </c>
      <c r="D57" s="11" t="s">
        <v>6</v>
      </c>
      <c r="E57" s="11" t="s">
        <v>7</v>
      </c>
      <c r="F57" s="11" t="s">
        <v>10</v>
      </c>
    </row>
    <row r="58" spans="2:6" ht="15" customHeight="1">
      <c r="B58" s="12" t="s">
        <v>0</v>
      </c>
      <c r="C58" s="60">
        <v>1152752879.5500002</v>
      </c>
      <c r="D58" s="60">
        <v>515332592.53999996</v>
      </c>
      <c r="E58" s="60">
        <v>797604471.6500001</v>
      </c>
      <c r="F58" s="13">
        <f>SUM(C58:E58)</f>
        <v>2465689943.7400002</v>
      </c>
    </row>
    <row r="59" spans="2:6" ht="15" customHeight="1">
      <c r="B59" s="12" t="s">
        <v>1</v>
      </c>
      <c r="C59" s="60">
        <v>1808280103.2899997</v>
      </c>
      <c r="D59" s="60">
        <v>941507899.14999986</v>
      </c>
      <c r="E59" s="60">
        <v>1348342375.2950001</v>
      </c>
      <c r="F59" s="13">
        <f>SUM(C59:E59)</f>
        <v>4098130377.7349997</v>
      </c>
    </row>
    <row r="60" spans="2:6" ht="15" customHeight="1">
      <c r="B60" s="12" t="s">
        <v>2</v>
      </c>
      <c r="C60" s="60">
        <v>23746471.980000004</v>
      </c>
      <c r="D60" s="60">
        <v>30734940.660000004</v>
      </c>
      <c r="E60" s="60">
        <v>69953440.730000004</v>
      </c>
      <c r="F60" s="13">
        <f>SUM(C60:E60)</f>
        <v>124434853.37</v>
      </c>
    </row>
    <row r="61" spans="2:6" ht="15" customHeight="1">
      <c r="B61" s="12" t="s">
        <v>3</v>
      </c>
      <c r="C61" s="60">
        <v>3281559.84</v>
      </c>
      <c r="D61" s="60">
        <v>1767786.0999999999</v>
      </c>
      <c r="E61" s="60">
        <v>36057373.640000001</v>
      </c>
      <c r="F61" s="13">
        <f>SUM(C61:E61)</f>
        <v>41106719.579999998</v>
      </c>
    </row>
    <row r="62" spans="2:6" ht="15" customHeight="1" thickBot="1">
      <c r="B62" s="12" t="s">
        <v>4</v>
      </c>
      <c r="C62" s="60">
        <v>157993372.60999998</v>
      </c>
      <c r="D62" s="60">
        <v>56666333.600000001</v>
      </c>
      <c r="E62" s="60">
        <v>2629716.5149999997</v>
      </c>
      <c r="F62" s="13">
        <f>SUM(C62:E62)</f>
        <v>217289422.72499996</v>
      </c>
    </row>
    <row r="63" spans="2:6" ht="16.5" thickBot="1">
      <c r="B63" s="14" t="s">
        <v>8</v>
      </c>
      <c r="C63" s="15">
        <f>SUM(C58:C62)</f>
        <v>3146054387.2700005</v>
      </c>
      <c r="D63" s="15">
        <f>SUM(D58:D62)</f>
        <v>1546009552.0499997</v>
      </c>
      <c r="E63" s="15">
        <f>SUM(E58:E62)</f>
        <v>2254587377.8299999</v>
      </c>
      <c r="F63" s="15">
        <f>SUM(F58:F62)</f>
        <v>6946651317.1500006</v>
      </c>
    </row>
    <row r="64" spans="2:6" s="28" customFormat="1">
      <c r="C64" s="36" t="s">
        <v>9</v>
      </c>
      <c r="D64" s="36" t="s">
        <v>9</v>
      </c>
      <c r="E64" s="36" t="s">
        <v>9</v>
      </c>
      <c r="F64" s="36"/>
    </row>
    <row r="65" spans="2:6" s="28" customFormat="1"/>
    <row r="66" spans="2:6">
      <c r="B66" s="88" t="s">
        <v>33</v>
      </c>
      <c r="C66" s="88"/>
      <c r="D66" s="88"/>
      <c r="E66" s="88"/>
      <c r="F66" s="88"/>
    </row>
    <row r="67" spans="2:6" ht="31.5">
      <c r="B67" s="29" t="s">
        <v>17</v>
      </c>
      <c r="C67" s="11" t="s">
        <v>5</v>
      </c>
      <c r="D67" s="11" t="s">
        <v>6</v>
      </c>
      <c r="E67" s="11" t="s">
        <v>7</v>
      </c>
      <c r="F67" s="11" t="s">
        <v>10</v>
      </c>
    </row>
    <row r="68" spans="2:6" ht="15" customHeight="1">
      <c r="B68" s="12" t="s">
        <v>0</v>
      </c>
      <c r="C68" s="60">
        <v>175288370.45999998</v>
      </c>
      <c r="D68" s="60">
        <v>154141608.33999997</v>
      </c>
      <c r="E68" s="60">
        <v>229229629.34499997</v>
      </c>
      <c r="F68" s="13">
        <f>SUM(C68:E68)</f>
        <v>558659608.14499998</v>
      </c>
    </row>
    <row r="69" spans="2:6" ht="15" customHeight="1">
      <c r="B69" s="12" t="s">
        <v>1</v>
      </c>
      <c r="C69" s="60">
        <v>23064221.774999999</v>
      </c>
      <c r="D69" s="60">
        <v>232355767.81999996</v>
      </c>
      <c r="E69" s="60">
        <v>242355554.43000001</v>
      </c>
      <c r="F69" s="13">
        <f>SUM(C69:E69)</f>
        <v>497775544.02499998</v>
      </c>
    </row>
    <row r="70" spans="2:6" ht="15" customHeight="1">
      <c r="B70" s="12" t="s">
        <v>2</v>
      </c>
      <c r="C70" s="60">
        <v>1749919.96</v>
      </c>
      <c r="D70" s="60">
        <v>2920670.77</v>
      </c>
      <c r="E70" s="60">
        <v>22015222.795000002</v>
      </c>
      <c r="F70" s="13">
        <f>SUM(C70:E70)</f>
        <v>26685813.525000002</v>
      </c>
    </row>
    <row r="71" spans="2:6" ht="15" customHeight="1">
      <c r="B71" s="12" t="s">
        <v>3</v>
      </c>
      <c r="C71" s="60">
        <v>455291.67999999993</v>
      </c>
      <c r="D71" s="60">
        <v>113403.93000000001</v>
      </c>
      <c r="E71" s="60">
        <v>28000424.039999999</v>
      </c>
      <c r="F71" s="13">
        <f>SUM(C71:E71)</f>
        <v>28569119.649999999</v>
      </c>
    </row>
    <row r="72" spans="2:6" ht="15" customHeight="1" thickBot="1">
      <c r="B72" s="12" t="s">
        <v>4</v>
      </c>
      <c r="C72" s="60">
        <v>16180087.944999998</v>
      </c>
      <c r="D72" s="60">
        <v>20567957.079999998</v>
      </c>
      <c r="E72" s="60">
        <v>67467.090000000011</v>
      </c>
      <c r="F72" s="13">
        <f>SUM(C72:E72)</f>
        <v>36815512.115000002</v>
      </c>
    </row>
    <row r="73" spans="2:6" ht="16.5" thickBot="1">
      <c r="B73" s="62" t="s">
        <v>8</v>
      </c>
      <c r="C73" s="15">
        <f>SUM(C68:C72)</f>
        <v>216737891.81999999</v>
      </c>
      <c r="D73" s="15">
        <f>SUM(D68:D72)</f>
        <v>410099407.93999994</v>
      </c>
      <c r="E73" s="15">
        <f>SUM(E68:E72)</f>
        <v>521668297.69999999</v>
      </c>
      <c r="F73" s="64">
        <f>SUM(F68:F72)</f>
        <v>1148505597.46</v>
      </c>
    </row>
    <row r="74" spans="2:6">
      <c r="C74" s="33" t="s">
        <v>9</v>
      </c>
      <c r="D74" s="33" t="s">
        <v>9</v>
      </c>
      <c r="E74" s="33" t="s">
        <v>9</v>
      </c>
      <c r="F74" s="33" t="s">
        <v>9</v>
      </c>
    </row>
    <row r="75" spans="2:6">
      <c r="B75" s="83"/>
      <c r="C75" s="83"/>
      <c r="D75" s="83"/>
      <c r="E75" s="83"/>
      <c r="F75" s="83"/>
    </row>
    <row r="76" spans="2:6">
      <c r="B76" s="52" t="s">
        <v>34</v>
      </c>
      <c r="C76" s="17"/>
      <c r="D76" s="17"/>
      <c r="E76" s="17"/>
      <c r="F76" s="17"/>
    </row>
    <row r="77" spans="2:6" ht="31.5">
      <c r="B77" s="29" t="s">
        <v>17</v>
      </c>
      <c r="C77" s="11" t="s">
        <v>5</v>
      </c>
      <c r="D77" s="11" t="s">
        <v>6</v>
      </c>
      <c r="E77" s="11" t="s">
        <v>7</v>
      </c>
      <c r="F77" s="11" t="s">
        <v>10</v>
      </c>
    </row>
    <row r="78" spans="2:6" ht="15" customHeight="1">
      <c r="B78" s="12" t="s">
        <v>0</v>
      </c>
      <c r="C78" s="60">
        <v>76820312.920000002</v>
      </c>
      <c r="D78" s="60">
        <v>816935.07</v>
      </c>
      <c r="E78" s="60">
        <v>67651.58</v>
      </c>
      <c r="F78" s="13">
        <f>SUM(C78:E78)</f>
        <v>77704899.569999993</v>
      </c>
    </row>
    <row r="79" spans="2:6" ht="15" customHeight="1">
      <c r="B79" s="12" t="s">
        <v>1</v>
      </c>
      <c r="C79" s="60">
        <v>242766140.79499999</v>
      </c>
      <c r="D79" s="60">
        <v>51548793.449999996</v>
      </c>
      <c r="E79" s="60">
        <v>44292847.450000003</v>
      </c>
      <c r="F79" s="13">
        <f>SUM(C79:E79)</f>
        <v>338607781.69499999</v>
      </c>
    </row>
    <row r="80" spans="2:6" ht="15" customHeight="1">
      <c r="B80" s="12" t="s">
        <v>2</v>
      </c>
      <c r="C80" s="60">
        <v>1555500</v>
      </c>
      <c r="D80" s="60">
        <v>1922169.84</v>
      </c>
      <c r="E80" s="60">
        <v>91610.16</v>
      </c>
      <c r="F80" s="13">
        <f>SUM(C80:E80)</f>
        <v>3569280</v>
      </c>
    </row>
    <row r="81" spans="2:6" ht="15" customHeight="1">
      <c r="B81" s="12" t="s">
        <v>3</v>
      </c>
      <c r="C81" s="60">
        <v>849256.72</v>
      </c>
      <c r="D81" s="60">
        <v>719672.96</v>
      </c>
      <c r="E81" s="60">
        <v>7779936.0099999998</v>
      </c>
      <c r="F81" s="13">
        <f>SUM(C81:E81)</f>
        <v>9348865.6899999995</v>
      </c>
    </row>
    <row r="82" spans="2:6" ht="15" customHeight="1" thickBot="1">
      <c r="B82" s="12" t="s">
        <v>4</v>
      </c>
      <c r="C82" s="60">
        <v>1970943.4749999999</v>
      </c>
      <c r="D82" s="60">
        <v>2986375.12</v>
      </c>
      <c r="E82" s="60">
        <v>342500</v>
      </c>
      <c r="F82" s="13">
        <f>SUM(C82:E82)</f>
        <v>5299818.5949999997</v>
      </c>
    </row>
    <row r="83" spans="2:6" ht="16.5" thickBot="1">
      <c r="B83" s="14" t="s">
        <v>8</v>
      </c>
      <c r="C83" s="15">
        <f>SUM(C78:C82)</f>
        <v>323962153.91000003</v>
      </c>
      <c r="D83" s="15">
        <f>SUM(D78:D82)</f>
        <v>57993946.439999998</v>
      </c>
      <c r="E83" s="15">
        <f>SUM(E78:E82)</f>
        <v>52574545.199999996</v>
      </c>
      <c r="F83" s="64">
        <f>SUM(F78:F82)</f>
        <v>434530645.55000001</v>
      </c>
    </row>
    <row r="84" spans="2:6">
      <c r="C84" s="33" t="s">
        <v>9</v>
      </c>
      <c r="D84" s="33" t="s">
        <v>9</v>
      </c>
      <c r="E84" s="33" t="s">
        <v>9</v>
      </c>
      <c r="F84" s="33" t="s">
        <v>9</v>
      </c>
    </row>
    <row r="85" spans="2:6">
      <c r="B85" s="83"/>
      <c r="C85" s="83"/>
      <c r="D85" s="83"/>
      <c r="E85" s="83"/>
      <c r="F85" s="83"/>
    </row>
    <row r="86" spans="2:6">
      <c r="B86" s="89" t="s">
        <v>37</v>
      </c>
      <c r="C86" s="89"/>
      <c r="D86" s="89"/>
      <c r="E86" s="89"/>
      <c r="F86" s="89"/>
    </row>
    <row r="87" spans="2:6" ht="31.5">
      <c r="B87" s="29" t="s">
        <v>17</v>
      </c>
      <c r="C87" s="11" t="s">
        <v>5</v>
      </c>
      <c r="D87" s="11" t="s">
        <v>6</v>
      </c>
      <c r="E87" s="11" t="s">
        <v>7</v>
      </c>
      <c r="F87" s="11" t="s">
        <v>10</v>
      </c>
    </row>
    <row r="88" spans="2:6" ht="15" customHeight="1">
      <c r="B88" s="12" t="s">
        <v>0</v>
      </c>
      <c r="C88" s="60">
        <f>SUM(C68,C78)</f>
        <v>252108683.38</v>
      </c>
      <c r="D88" s="60">
        <f>SUM(D68,D78)</f>
        <v>154958543.40999997</v>
      </c>
      <c r="E88" s="60">
        <f>SUM(E68,E78)</f>
        <v>229297280.92499998</v>
      </c>
      <c r="F88" s="13">
        <f>SUM(C88:E88)</f>
        <v>636364507.71499991</v>
      </c>
    </row>
    <row r="89" spans="2:6" ht="15" customHeight="1">
      <c r="B89" s="12" t="s">
        <v>1</v>
      </c>
      <c r="C89" s="60">
        <f>SUM(C69,C79)</f>
        <v>265830362.56999999</v>
      </c>
      <c r="D89" s="60">
        <f t="shared" ref="D89:D92" si="4">SUM(D69,D79)</f>
        <v>283904561.26999998</v>
      </c>
      <c r="E89" s="60">
        <f t="shared" ref="E89:E92" si="5">SUM(E69,E79)</f>
        <v>286648401.88</v>
      </c>
      <c r="F89" s="13">
        <f>SUM(F69,F79)</f>
        <v>836383325.72000003</v>
      </c>
    </row>
    <row r="90" spans="2:6" ht="15" customHeight="1">
      <c r="B90" s="12" t="s">
        <v>2</v>
      </c>
      <c r="C90" s="60">
        <f t="shared" ref="C90:C92" si="6">SUM(C70,C80)</f>
        <v>3305419.96</v>
      </c>
      <c r="D90" s="60">
        <f t="shared" si="4"/>
        <v>4842840.6100000003</v>
      </c>
      <c r="E90" s="60">
        <f t="shared" si="5"/>
        <v>22106832.955000002</v>
      </c>
      <c r="F90" s="13">
        <f>SUM(F70,F80)</f>
        <v>30255093.525000002</v>
      </c>
    </row>
    <row r="91" spans="2:6" ht="15" customHeight="1">
      <c r="B91" s="12" t="s">
        <v>3</v>
      </c>
      <c r="C91" s="60">
        <f t="shared" si="6"/>
        <v>1304548.3999999999</v>
      </c>
      <c r="D91" s="60">
        <f t="shared" si="4"/>
        <v>833076.89</v>
      </c>
      <c r="E91" s="60">
        <f t="shared" si="5"/>
        <v>35780360.049999997</v>
      </c>
      <c r="F91" s="13">
        <f t="shared" ref="F91:F92" si="7">SUM(F71,F81)</f>
        <v>37917985.339999996</v>
      </c>
    </row>
    <row r="92" spans="2:6" ht="15" customHeight="1" thickBot="1">
      <c r="B92" s="12" t="s">
        <v>4</v>
      </c>
      <c r="C92" s="60">
        <f t="shared" si="6"/>
        <v>18151031.419999998</v>
      </c>
      <c r="D92" s="60">
        <f t="shared" si="4"/>
        <v>23554332.199999999</v>
      </c>
      <c r="E92" s="60">
        <f t="shared" si="5"/>
        <v>409967.09</v>
      </c>
      <c r="F92" s="13">
        <f t="shared" si="7"/>
        <v>42115330.710000001</v>
      </c>
    </row>
    <row r="93" spans="2:6" ht="16.5" thickBot="1">
      <c r="B93" s="14" t="s">
        <v>8</v>
      </c>
      <c r="C93" s="15">
        <f>SUM(C88:C92)</f>
        <v>540700045.7299999</v>
      </c>
      <c r="D93" s="15">
        <f>SUM(D88:D92)</f>
        <v>468093354.37999994</v>
      </c>
      <c r="E93" s="15">
        <f>SUM(E88:E92)</f>
        <v>574242842.89999998</v>
      </c>
      <c r="F93" s="64">
        <f>SUM(F88:F92)</f>
        <v>1583036243.01</v>
      </c>
    </row>
    <row r="94" spans="2:6">
      <c r="B94" s="41" t="s">
        <v>9</v>
      </c>
      <c r="C94" s="41" t="s">
        <v>9</v>
      </c>
      <c r="D94" s="41" t="s">
        <v>9</v>
      </c>
      <c r="E94" s="41" t="s">
        <v>9</v>
      </c>
      <c r="F94" s="41"/>
    </row>
    <row r="95" spans="2:6">
      <c r="B95" s="83"/>
      <c r="C95" s="83"/>
      <c r="D95" s="83"/>
      <c r="E95" s="83"/>
      <c r="F95" s="83"/>
    </row>
    <row r="96" spans="2:6">
      <c r="B96" s="84" t="s">
        <v>16</v>
      </c>
      <c r="C96" s="84"/>
      <c r="D96" s="84"/>
      <c r="E96" s="84"/>
      <c r="F96" s="84"/>
    </row>
    <row r="97" spans="2:6" ht="31.5">
      <c r="B97" s="29" t="s">
        <v>17</v>
      </c>
      <c r="C97" s="11" t="s">
        <v>5</v>
      </c>
      <c r="D97" s="11" t="s">
        <v>6</v>
      </c>
      <c r="E97" s="11" t="s">
        <v>7</v>
      </c>
      <c r="F97" s="11" t="s">
        <v>10</v>
      </c>
    </row>
    <row r="98" spans="2:6" ht="15" customHeight="1">
      <c r="B98" s="12" t="s">
        <v>0</v>
      </c>
      <c r="C98" s="60">
        <v>985739701.83000016</v>
      </c>
      <c r="D98" s="60">
        <v>667336772.92999995</v>
      </c>
      <c r="E98" s="60">
        <v>1024653887.9949999</v>
      </c>
      <c r="F98" s="13">
        <f>SUM(C98:E98)</f>
        <v>2677730362.7550001</v>
      </c>
    </row>
    <row r="99" spans="2:6" ht="15" customHeight="1">
      <c r="B99" s="12" t="s">
        <v>1</v>
      </c>
      <c r="C99" s="60">
        <v>233088822.22499996</v>
      </c>
      <c r="D99" s="60">
        <v>1039696458.8099998</v>
      </c>
      <c r="E99" s="60">
        <v>1294583253.46</v>
      </c>
      <c r="F99" s="13">
        <f>SUM(C99:E99)</f>
        <v>2567368534.4949999</v>
      </c>
    </row>
    <row r="100" spans="2:6" ht="15" customHeight="1">
      <c r="B100" s="12" t="s">
        <v>2</v>
      </c>
      <c r="C100" s="60">
        <v>13103669.32</v>
      </c>
      <c r="D100" s="60">
        <v>30301441.590000004</v>
      </c>
      <c r="E100" s="60">
        <v>91230133.444999993</v>
      </c>
      <c r="F100" s="13">
        <f>SUM(C100:E100)</f>
        <v>134635244.35499999</v>
      </c>
    </row>
    <row r="101" spans="2:6" ht="15" customHeight="1">
      <c r="B101" s="12" t="s">
        <v>3</v>
      </c>
      <c r="C101" s="60">
        <v>2811738.2600000002</v>
      </c>
      <c r="D101" s="60">
        <v>234231.78999999998</v>
      </c>
      <c r="E101" s="60">
        <v>57650678.039999992</v>
      </c>
      <c r="F101" s="13">
        <f>SUM(C101:E101)</f>
        <v>60696648.089999989</v>
      </c>
    </row>
    <row r="102" spans="2:6" ht="15" customHeight="1" thickBot="1">
      <c r="B102" s="12" t="s">
        <v>4</v>
      </c>
      <c r="C102" s="60">
        <v>116515163.23499998</v>
      </c>
      <c r="D102" s="60">
        <v>54070540.880000003</v>
      </c>
      <c r="E102" s="60">
        <v>2564683.605</v>
      </c>
      <c r="F102" s="13">
        <f>SUM(C102:E102)</f>
        <v>173150387.71999997</v>
      </c>
    </row>
    <row r="103" spans="2:6" ht="16.5" thickBot="1">
      <c r="B103" s="14" t="s">
        <v>8</v>
      </c>
      <c r="C103" s="15">
        <f>SUM(C98:C102)</f>
        <v>1351259094.8699999</v>
      </c>
      <c r="D103" s="15">
        <f>SUM(D98:D102)</f>
        <v>1791639445.9999998</v>
      </c>
      <c r="E103" s="15">
        <f>SUM(E98:E102)</f>
        <v>2470682636.5450001</v>
      </c>
      <c r="F103" s="64">
        <f>SUM(F98:F102)</f>
        <v>5613581177.415</v>
      </c>
    </row>
    <row r="104" spans="2:6">
      <c r="F104" s="33"/>
    </row>
    <row r="105" spans="2:6">
      <c r="B105" s="83"/>
      <c r="C105" s="83"/>
      <c r="D105" s="83"/>
      <c r="E105" s="83"/>
      <c r="F105" s="83"/>
    </row>
    <row r="106" spans="2:6">
      <c r="B106" s="17" t="s">
        <v>12</v>
      </c>
      <c r="C106" s="17"/>
      <c r="D106" s="17"/>
      <c r="E106" s="17"/>
      <c r="F106" s="17"/>
    </row>
    <row r="107" spans="2:6" ht="31.5">
      <c r="B107" s="29" t="s">
        <v>17</v>
      </c>
      <c r="C107" s="11" t="s">
        <v>5</v>
      </c>
      <c r="D107" s="11" t="s">
        <v>6</v>
      </c>
      <c r="E107" s="11" t="s">
        <v>7</v>
      </c>
      <c r="F107" s="11" t="s">
        <v>10</v>
      </c>
    </row>
    <row r="108" spans="2:6" ht="15" customHeight="1">
      <c r="B108" s="12" t="s">
        <v>0</v>
      </c>
      <c r="C108" s="60">
        <v>419121861.09999996</v>
      </c>
      <c r="D108" s="60">
        <v>2954363.02</v>
      </c>
      <c r="E108" s="60">
        <v>2247864.58</v>
      </c>
      <c r="F108" s="13">
        <f>SUM(C108:E108)</f>
        <v>424324088.69999993</v>
      </c>
    </row>
    <row r="109" spans="2:6" ht="15" customHeight="1">
      <c r="B109" s="12" t="s">
        <v>1</v>
      </c>
      <c r="C109" s="60">
        <v>1841021643.6349998</v>
      </c>
      <c r="D109" s="60">
        <v>185716001.60999998</v>
      </c>
      <c r="E109" s="60">
        <v>340407523.71499997</v>
      </c>
      <c r="F109" s="13">
        <f>SUM(C109:E109)</f>
        <v>2367145168.9599996</v>
      </c>
    </row>
    <row r="110" spans="2:6" ht="15" customHeight="1">
      <c r="B110" s="12" t="s">
        <v>2</v>
      </c>
      <c r="C110" s="60">
        <v>13948222.620000001</v>
      </c>
      <c r="D110" s="60">
        <v>5276339.68</v>
      </c>
      <c r="E110" s="60">
        <v>830140.24</v>
      </c>
      <c r="F110" s="13">
        <f>SUM(C110:E110)</f>
        <v>20054702.539999999</v>
      </c>
    </row>
    <row r="111" spans="2:6" ht="15" customHeight="1">
      <c r="B111" s="12" t="s">
        <v>3</v>
      </c>
      <c r="C111" s="60">
        <v>1774369.98</v>
      </c>
      <c r="D111" s="60">
        <v>2366631.2000000002</v>
      </c>
      <c r="E111" s="60">
        <v>14187055.65</v>
      </c>
      <c r="F111" s="13">
        <f>SUM(C111:E111)</f>
        <v>18328056.830000002</v>
      </c>
    </row>
    <row r="112" spans="2:6" ht="15" customHeight="1" thickBot="1">
      <c r="B112" s="12" t="s">
        <v>4</v>
      </c>
      <c r="C112" s="60">
        <v>59629240.795000002</v>
      </c>
      <c r="D112" s="60">
        <v>26150124.920000002</v>
      </c>
      <c r="E112" s="60">
        <v>475000</v>
      </c>
      <c r="F112" s="13">
        <f>SUM(C112:E112)</f>
        <v>86254365.715000004</v>
      </c>
    </row>
    <row r="113" spans="2:6" ht="16.5" thickBot="1">
      <c r="B113" s="14" t="s">
        <v>8</v>
      </c>
      <c r="C113" s="15">
        <f>SUM(C108:C112)</f>
        <v>2335495338.1299996</v>
      </c>
      <c r="D113" s="15">
        <f>SUM(D108:D112)</f>
        <v>222463460.43000001</v>
      </c>
      <c r="E113" s="15">
        <f>SUM(E108:E112)</f>
        <v>358147584.18499994</v>
      </c>
      <c r="F113" s="64">
        <f>SUM(F108:F112)</f>
        <v>2916106382.7449994</v>
      </c>
    </row>
    <row r="114" spans="2:6">
      <c r="F114" s="33" t="s">
        <v>9</v>
      </c>
    </row>
    <row r="115" spans="2:6">
      <c r="B115" s="83"/>
      <c r="C115" s="83"/>
      <c r="D115" s="83"/>
      <c r="E115" s="83"/>
      <c r="F115" s="83"/>
    </row>
    <row r="116" spans="2:6">
      <c r="B116" s="84" t="s">
        <v>38</v>
      </c>
      <c r="C116" s="84"/>
      <c r="D116" s="84"/>
      <c r="E116" s="84"/>
      <c r="F116" s="84"/>
    </row>
    <row r="117" spans="2:6" ht="31.5">
      <c r="B117" s="29" t="s">
        <v>17</v>
      </c>
      <c r="C117" s="11" t="s">
        <v>5</v>
      </c>
      <c r="D117" s="11" t="s">
        <v>6</v>
      </c>
      <c r="E117" s="11" t="s">
        <v>7</v>
      </c>
      <c r="F117" s="11" t="s">
        <v>10</v>
      </c>
    </row>
    <row r="118" spans="2:6" ht="15" customHeight="1">
      <c r="B118" s="12" t="s">
        <v>0</v>
      </c>
      <c r="C118" s="60">
        <v>1404861562.9300003</v>
      </c>
      <c r="D118" s="60">
        <f>SUM(D98,D108)</f>
        <v>670291135.94999993</v>
      </c>
      <c r="E118" s="60">
        <f>SUM(E98,E108)</f>
        <v>1026901752.5749999</v>
      </c>
      <c r="F118" s="13">
        <f>SUM(C118:E118)</f>
        <v>3102054451.4549999</v>
      </c>
    </row>
    <row r="119" spans="2:6" ht="15" customHeight="1">
      <c r="B119" s="12" t="s">
        <v>1</v>
      </c>
      <c r="C119" s="60">
        <v>2074110465.8599999</v>
      </c>
      <c r="D119" s="60">
        <f t="shared" ref="D119:E122" si="8">SUM(D99,D109)</f>
        <v>1225412460.4199998</v>
      </c>
      <c r="E119" s="60">
        <f t="shared" si="8"/>
        <v>1634990777.175</v>
      </c>
      <c r="F119" s="13">
        <f>SUM(C119:E119)</f>
        <v>4934513703.4549999</v>
      </c>
    </row>
    <row r="120" spans="2:6" ht="15" customHeight="1">
      <c r="B120" s="12" t="s">
        <v>2</v>
      </c>
      <c r="C120" s="60">
        <v>27051891.940000001</v>
      </c>
      <c r="D120" s="60">
        <f t="shared" si="8"/>
        <v>35577781.270000003</v>
      </c>
      <c r="E120" s="60">
        <f t="shared" si="8"/>
        <v>92060273.684999987</v>
      </c>
      <c r="F120" s="13">
        <f>SUM(C120:E120)</f>
        <v>154689946.89499998</v>
      </c>
    </row>
    <row r="121" spans="2:6" ht="15" customHeight="1">
      <c r="B121" s="12" t="s">
        <v>3</v>
      </c>
      <c r="C121" s="60">
        <v>4586108.2399999993</v>
      </c>
      <c r="D121" s="60">
        <f t="shared" si="8"/>
        <v>2600862.9900000002</v>
      </c>
      <c r="E121" s="60">
        <f t="shared" si="8"/>
        <v>71837733.689999998</v>
      </c>
      <c r="F121" s="13">
        <f>SUM(C121:E121)</f>
        <v>79024704.920000002</v>
      </c>
    </row>
    <row r="122" spans="2:6" ht="15" customHeight="1" thickBot="1">
      <c r="B122" s="12" t="s">
        <v>4</v>
      </c>
      <c r="C122" s="60">
        <f>SUM(C102,C112)</f>
        <v>176144404.02999997</v>
      </c>
      <c r="D122" s="60">
        <f t="shared" si="8"/>
        <v>80220665.800000012</v>
      </c>
      <c r="E122" s="60">
        <f t="shared" si="8"/>
        <v>3039683.605</v>
      </c>
      <c r="F122" s="13">
        <f>SUM(C122:E122)</f>
        <v>259404753.43499997</v>
      </c>
    </row>
    <row r="123" spans="2:6" ht="16.5" thickBot="1">
      <c r="B123" s="14" t="s">
        <v>8</v>
      </c>
      <c r="C123" s="15">
        <f>SUM(C118:C122)</f>
        <v>3686754433</v>
      </c>
      <c r="D123" s="15">
        <f>SUM(D118:D122)</f>
        <v>2014102906.4299998</v>
      </c>
      <c r="E123" s="15">
        <f>SUM(E118:E122)</f>
        <v>2828830220.73</v>
      </c>
      <c r="F123" s="64">
        <f>SUM(F103,F113)</f>
        <v>8529687560.1599998</v>
      </c>
    </row>
    <row r="124" spans="2:6">
      <c r="B124" s="18" t="s">
        <v>9</v>
      </c>
      <c r="C124" s="18"/>
      <c r="D124" s="35" t="s">
        <v>9</v>
      </c>
      <c r="E124" s="35" t="s">
        <v>9</v>
      </c>
      <c r="F124" s="35"/>
    </row>
    <row r="125" spans="2:6">
      <c r="B125" s="51" t="s">
        <v>9</v>
      </c>
      <c r="C125" s="18"/>
      <c r="D125" s="18"/>
      <c r="E125" s="18"/>
    </row>
    <row r="127" spans="2:6">
      <c r="C127" s="33" t="s">
        <v>9</v>
      </c>
      <c r="D127" s="33" t="s">
        <v>9</v>
      </c>
      <c r="E127" s="33" t="s">
        <v>9</v>
      </c>
    </row>
  </sheetData>
  <mergeCells count="22">
    <mergeCell ref="B86:F86"/>
    <mergeCell ref="B116:F116"/>
    <mergeCell ref="B95:F95"/>
    <mergeCell ref="B96:F96"/>
    <mergeCell ref="B105:F105"/>
    <mergeCell ref="B115:F115"/>
    <mergeCell ref="B55:F55"/>
    <mergeCell ref="B56:F56"/>
    <mergeCell ref="B66:F66"/>
    <mergeCell ref="B75:F75"/>
    <mergeCell ref="B85:F85"/>
    <mergeCell ref="B5:F5"/>
    <mergeCell ref="B6:F6"/>
    <mergeCell ref="B15:F15"/>
    <mergeCell ref="B16:F16"/>
    <mergeCell ref="B2:F3"/>
    <mergeCell ref="B4:F4"/>
    <mergeCell ref="B45:F45"/>
    <mergeCell ref="B26:F26"/>
    <mergeCell ref="B25:F25"/>
    <mergeCell ref="B35:F35"/>
    <mergeCell ref="B36:F36"/>
  </mergeCells>
  <pageMargins left="0.70866141732283472" right="0.70866141732283472" top="1.9291338582677167" bottom="2.1259842519685042" header="0.31496062992125984" footer="0.31496062992125984"/>
  <pageSetup paperSize="8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42"/>
  <sheetViews>
    <sheetView topLeftCell="A10" workbookViewId="0">
      <selection activeCell="D34" sqref="D34"/>
    </sheetView>
  </sheetViews>
  <sheetFormatPr defaultColWidth="8.85546875" defaultRowHeight="15"/>
  <cols>
    <col min="1" max="1" width="8.85546875" style="2"/>
    <col min="2" max="2" width="50.7109375" style="2" customWidth="1"/>
    <col min="3" max="4" width="26.7109375" style="2" customWidth="1"/>
    <col min="5" max="5" width="20.7109375" style="2" customWidth="1"/>
    <col min="6" max="6" width="27.42578125" style="2" customWidth="1"/>
    <col min="7" max="7" width="8.85546875" style="2"/>
    <col min="8" max="8" width="21.42578125" style="2" customWidth="1"/>
    <col min="9" max="9" width="15.42578125" style="2" customWidth="1"/>
    <col min="10" max="10" width="16.7109375" style="2" customWidth="1"/>
    <col min="11" max="16384" width="8.85546875" style="2"/>
  </cols>
  <sheetData>
    <row r="1" spans="2:6">
      <c r="B1" s="2" t="s">
        <v>9</v>
      </c>
    </row>
    <row r="2" spans="2:6" ht="15" customHeight="1">
      <c r="B2" s="85" t="s">
        <v>39</v>
      </c>
      <c r="C2" s="85"/>
      <c r="D2" s="85"/>
      <c r="E2" s="85"/>
      <c r="F2" s="85"/>
    </row>
    <row r="3" spans="2:6" ht="27.75" customHeight="1">
      <c r="B3" s="85"/>
      <c r="C3" s="85"/>
      <c r="D3" s="85"/>
      <c r="E3" s="85"/>
      <c r="F3" s="85"/>
    </row>
    <row r="4" spans="2:6">
      <c r="B4" s="86" t="s">
        <v>28</v>
      </c>
      <c r="C4" s="87"/>
      <c r="D4" s="87"/>
      <c r="E4" s="87"/>
      <c r="F4" s="87"/>
    </row>
    <row r="5" spans="2:6">
      <c r="B5" s="82"/>
      <c r="C5" s="82"/>
      <c r="D5" s="82"/>
      <c r="E5" s="82"/>
      <c r="F5" s="82"/>
    </row>
    <row r="6" spans="2:6">
      <c r="B6" s="88" t="s">
        <v>40</v>
      </c>
      <c r="C6" s="92"/>
      <c r="D6" s="92"/>
      <c r="E6" s="92"/>
      <c r="F6" s="92"/>
    </row>
    <row r="7" spans="2:6" ht="49.9" customHeight="1">
      <c r="B7" s="23" t="s">
        <v>13</v>
      </c>
      <c r="C7" s="3" t="s">
        <v>5</v>
      </c>
      <c r="D7" s="3" t="s">
        <v>6</v>
      </c>
      <c r="E7" s="3" t="s">
        <v>7</v>
      </c>
      <c r="F7" s="3" t="s">
        <v>10</v>
      </c>
    </row>
    <row r="8" spans="2:6" ht="15" customHeight="1">
      <c r="B8" s="1" t="s">
        <v>0</v>
      </c>
      <c r="C8" s="65">
        <v>79688044.519999996</v>
      </c>
      <c r="D8" s="65">
        <v>93206340.920000017</v>
      </c>
      <c r="E8" s="65">
        <v>122960846.63</v>
      </c>
      <c r="F8" s="4">
        <f t="shared" ref="F8:F13" si="0">SUM(C8:E8)</f>
        <v>295855232.06999999</v>
      </c>
    </row>
    <row r="9" spans="2:6" ht="15" customHeight="1">
      <c r="B9" s="1" t="s">
        <v>1</v>
      </c>
      <c r="C9" s="65">
        <v>100083602</v>
      </c>
      <c r="D9" s="65">
        <v>151558557.74000001</v>
      </c>
      <c r="E9" s="65">
        <v>67348624.209999993</v>
      </c>
      <c r="F9" s="4">
        <f t="shared" si="0"/>
        <v>318990783.94999999</v>
      </c>
    </row>
    <row r="10" spans="2:6" ht="15" customHeight="1">
      <c r="B10" s="1" t="s">
        <v>2</v>
      </c>
      <c r="C10" s="65">
        <v>21734409.370000001</v>
      </c>
      <c r="D10" s="65">
        <v>4988827.6399999997</v>
      </c>
      <c r="E10" s="65">
        <v>23372535.670000002</v>
      </c>
      <c r="F10" s="4">
        <f t="shared" si="0"/>
        <v>50095772.680000007</v>
      </c>
    </row>
    <row r="11" spans="2:6" ht="15" customHeight="1">
      <c r="B11" s="1" t="s">
        <v>3</v>
      </c>
      <c r="C11" s="65">
        <v>6745819.8500000006</v>
      </c>
      <c r="D11" s="65">
        <v>2463452.98</v>
      </c>
      <c r="E11" s="65">
        <v>19191144.960000005</v>
      </c>
      <c r="F11" s="4">
        <f t="shared" si="0"/>
        <v>28400417.790000007</v>
      </c>
    </row>
    <row r="12" spans="2:6" ht="15" customHeight="1">
      <c r="B12" s="1" t="s">
        <v>4</v>
      </c>
      <c r="C12" s="65">
        <v>478871718.38999999</v>
      </c>
      <c r="D12" s="65">
        <v>149162812.61000001</v>
      </c>
      <c r="E12" s="65">
        <v>250629036.64499998</v>
      </c>
      <c r="F12" s="4">
        <f t="shared" si="0"/>
        <v>878663567.64499998</v>
      </c>
    </row>
    <row r="13" spans="2:6" ht="15" customHeight="1" thickBot="1">
      <c r="B13" s="1" t="s">
        <v>18</v>
      </c>
      <c r="C13" s="66">
        <v>18693069.18</v>
      </c>
      <c r="D13" s="66">
        <v>17248804.48</v>
      </c>
      <c r="E13" s="66">
        <v>928141171.16499996</v>
      </c>
      <c r="F13" s="4">
        <f t="shared" si="0"/>
        <v>964083044.82499993</v>
      </c>
    </row>
    <row r="14" spans="2:6" ht="16.5" thickBot="1">
      <c r="B14" s="5" t="s">
        <v>8</v>
      </c>
      <c r="C14" s="6">
        <f>SUM(C8:C13)</f>
        <v>705816663.30999994</v>
      </c>
      <c r="D14" s="6">
        <f>SUM(D8:D13)</f>
        <v>418628796.37</v>
      </c>
      <c r="E14" s="6">
        <f>SUM(E8:E13)</f>
        <v>1411643359.28</v>
      </c>
      <c r="F14" s="67">
        <f>SUM(F8:F13)</f>
        <v>2536088818.96</v>
      </c>
    </row>
    <row r="15" spans="2:6">
      <c r="C15" s="7" t="s">
        <v>9</v>
      </c>
      <c r="F15" s="7"/>
    </row>
    <row r="16" spans="2:6">
      <c r="B16" s="90"/>
      <c r="C16" s="90"/>
      <c r="D16" s="90"/>
      <c r="E16" s="90"/>
      <c r="F16" s="90"/>
    </row>
    <row r="17" spans="2:6">
      <c r="B17" s="88" t="s">
        <v>41</v>
      </c>
      <c r="C17" s="92"/>
      <c r="D17" s="92"/>
      <c r="E17" s="92"/>
      <c r="F17" s="92"/>
    </row>
    <row r="18" spans="2:6" ht="46.9" customHeight="1">
      <c r="B18" s="23" t="s">
        <v>13</v>
      </c>
      <c r="C18" s="3" t="s">
        <v>5</v>
      </c>
      <c r="D18" s="3" t="s">
        <v>6</v>
      </c>
      <c r="E18" s="3" t="s">
        <v>7</v>
      </c>
      <c r="F18" s="3" t="s">
        <v>10</v>
      </c>
    </row>
    <row r="19" spans="2:6" ht="15" customHeight="1">
      <c r="B19" s="1" t="s">
        <v>0</v>
      </c>
      <c r="C19" s="65">
        <v>58717643.229999997</v>
      </c>
      <c r="D19" s="65">
        <v>0</v>
      </c>
      <c r="E19" s="65">
        <v>18900000</v>
      </c>
      <c r="F19" s="4">
        <f>SUM(C19:E19)</f>
        <v>77617643.229999989</v>
      </c>
    </row>
    <row r="20" spans="2:6" ht="15" customHeight="1">
      <c r="B20" s="1" t="s">
        <v>1</v>
      </c>
      <c r="C20" s="65">
        <v>51107364.969999999</v>
      </c>
      <c r="D20" s="65">
        <v>0</v>
      </c>
      <c r="E20" s="65">
        <v>2545500</v>
      </c>
      <c r="F20" s="4">
        <f t="shared" ref="F20:F24" si="1">SUM(C20:E20)</f>
        <v>53652864.969999999</v>
      </c>
    </row>
    <row r="21" spans="2:6" ht="15" customHeight="1">
      <c r="B21" s="1" t="s">
        <v>2</v>
      </c>
      <c r="C21" s="65">
        <v>2210787.64</v>
      </c>
      <c r="D21" s="65">
        <v>0</v>
      </c>
      <c r="E21" s="65">
        <v>0</v>
      </c>
      <c r="F21" s="4">
        <f t="shared" si="1"/>
        <v>2210787.64</v>
      </c>
    </row>
    <row r="22" spans="2:6" ht="15" customHeight="1">
      <c r="B22" s="1" t="s">
        <v>3</v>
      </c>
      <c r="C22" s="65">
        <v>0</v>
      </c>
      <c r="D22" s="65">
        <v>0</v>
      </c>
      <c r="E22" s="65">
        <v>0</v>
      </c>
      <c r="F22" s="4">
        <f t="shared" si="1"/>
        <v>0</v>
      </c>
    </row>
    <row r="23" spans="2:6" ht="15" customHeight="1">
      <c r="B23" s="1" t="s">
        <v>4</v>
      </c>
      <c r="C23" s="65">
        <v>115873975.53</v>
      </c>
      <c r="D23" s="65">
        <v>0</v>
      </c>
      <c r="E23" s="65">
        <v>40706462.079999998</v>
      </c>
      <c r="F23" s="4">
        <f t="shared" si="1"/>
        <v>156580437.61000001</v>
      </c>
    </row>
    <row r="24" spans="2:6" ht="15" customHeight="1" thickBot="1">
      <c r="B24" s="1" t="s">
        <v>18</v>
      </c>
      <c r="C24" s="65">
        <v>0</v>
      </c>
      <c r="D24" s="65">
        <v>0</v>
      </c>
      <c r="E24" s="65">
        <v>191227756.86000001</v>
      </c>
      <c r="F24" s="4">
        <f t="shared" si="1"/>
        <v>191227756.86000001</v>
      </c>
    </row>
    <row r="25" spans="2:6" ht="16.5" thickBot="1">
      <c r="B25" s="5" t="s">
        <v>8</v>
      </c>
      <c r="C25" s="6">
        <f>SUM(C19:C24)</f>
        <v>227909771.37</v>
      </c>
      <c r="D25" s="6">
        <f>SUM(D19:D24)</f>
        <v>0</v>
      </c>
      <c r="E25" s="6">
        <f>SUM(E19:E24)</f>
        <v>253379718.94</v>
      </c>
      <c r="F25" s="6">
        <f>SUM(F19:F24)</f>
        <v>481289490.31</v>
      </c>
    </row>
    <row r="26" spans="2:6">
      <c r="C26" s="30"/>
      <c r="D26" s="30"/>
      <c r="E26" s="30"/>
      <c r="F26" s="44"/>
    </row>
    <row r="27" spans="2:6">
      <c r="B27" s="90"/>
      <c r="C27" s="90"/>
      <c r="D27" s="90"/>
      <c r="E27" s="90"/>
      <c r="F27" s="90"/>
    </row>
    <row r="28" spans="2:6">
      <c r="B28" s="88" t="s">
        <v>42</v>
      </c>
      <c r="C28" s="88"/>
      <c r="D28" s="88"/>
      <c r="E28" s="88"/>
      <c r="F28" s="88"/>
    </row>
    <row r="29" spans="2:6" ht="47.45" customHeight="1">
      <c r="B29" s="23" t="s">
        <v>13</v>
      </c>
      <c r="C29" s="3" t="s">
        <v>5</v>
      </c>
      <c r="D29" s="3" t="s">
        <v>6</v>
      </c>
      <c r="E29" s="3" t="s">
        <v>7</v>
      </c>
      <c r="F29" s="3" t="s">
        <v>10</v>
      </c>
    </row>
    <row r="30" spans="2:6" ht="15" customHeight="1">
      <c r="B30" s="1" t="s">
        <v>0</v>
      </c>
      <c r="C30" s="65">
        <v>138405687.75</v>
      </c>
      <c r="D30" s="65">
        <v>93206340.920000017</v>
      </c>
      <c r="E30" s="65">
        <v>141860846.63</v>
      </c>
      <c r="F30" s="4">
        <f>SUM(C30:E30)</f>
        <v>373472875.30000001</v>
      </c>
    </row>
    <row r="31" spans="2:6" ht="15" customHeight="1">
      <c r="B31" s="1" t="s">
        <v>1</v>
      </c>
      <c r="C31" s="65">
        <v>151190966.97</v>
      </c>
      <c r="D31" s="65">
        <v>151558557.74000001</v>
      </c>
      <c r="E31" s="65">
        <v>69894124.209999993</v>
      </c>
      <c r="F31" s="4">
        <f t="shared" ref="F31:F35" si="2">SUM(C31:E31)</f>
        <v>372643648.92000002</v>
      </c>
    </row>
    <row r="32" spans="2:6" ht="15" customHeight="1">
      <c r="B32" s="1" t="s">
        <v>2</v>
      </c>
      <c r="C32" s="65">
        <v>23945197.010000002</v>
      </c>
      <c r="D32" s="65">
        <v>4988827.6399999997</v>
      </c>
      <c r="E32" s="65">
        <v>23372535.670000002</v>
      </c>
      <c r="F32" s="4">
        <f t="shared" si="2"/>
        <v>52306560.320000008</v>
      </c>
    </row>
    <row r="33" spans="2:6" ht="15" customHeight="1">
      <c r="B33" s="1" t="s">
        <v>3</v>
      </c>
      <c r="C33" s="65">
        <v>6745819.8500000006</v>
      </c>
      <c r="D33" s="65">
        <v>2463452.98</v>
      </c>
      <c r="E33" s="65">
        <v>19191144.960000005</v>
      </c>
      <c r="F33" s="4">
        <f t="shared" si="2"/>
        <v>28400417.790000007</v>
      </c>
    </row>
    <row r="34" spans="2:6" ht="15" customHeight="1">
      <c r="B34" s="1" t="s">
        <v>4</v>
      </c>
      <c r="C34" s="65">
        <v>594745693.91999996</v>
      </c>
      <c r="D34" s="65">
        <v>149162812.61000001</v>
      </c>
      <c r="E34" s="65">
        <v>291335498.72499996</v>
      </c>
      <c r="F34" s="4">
        <f t="shared" si="2"/>
        <v>1035244005.2549999</v>
      </c>
    </row>
    <row r="35" spans="2:6" ht="15" customHeight="1" thickBot="1">
      <c r="B35" s="1" t="s">
        <v>18</v>
      </c>
      <c r="C35" s="66">
        <v>18693069.18</v>
      </c>
      <c r="D35" s="66">
        <v>17248804.48</v>
      </c>
      <c r="E35" s="66">
        <v>1119368928.0250001</v>
      </c>
      <c r="F35" s="4">
        <f t="shared" si="2"/>
        <v>1155310801.6850002</v>
      </c>
    </row>
    <row r="36" spans="2:6" ht="16.5" thickBot="1">
      <c r="B36" s="5" t="s">
        <v>8</v>
      </c>
      <c r="C36" s="6">
        <f>SUM(C30:C35)</f>
        <v>933726434.67999995</v>
      </c>
      <c r="D36" s="6">
        <f>SUM(D30:D35)</f>
        <v>418628796.37</v>
      </c>
      <c r="E36" s="6">
        <f>SUM(E30:E35)</f>
        <v>1665023078.22</v>
      </c>
      <c r="F36" s="67">
        <f>SUM(F30:F35)</f>
        <v>3017378309.2700005</v>
      </c>
    </row>
    <row r="37" spans="2:6">
      <c r="B37" s="34"/>
      <c r="C37" s="34"/>
      <c r="D37" s="34"/>
      <c r="E37" s="34"/>
      <c r="F37" s="43" t="s">
        <v>9</v>
      </c>
    </row>
    <row r="38" spans="2:6">
      <c r="B38" s="91"/>
      <c r="C38" s="91"/>
      <c r="D38" s="91"/>
      <c r="E38" s="91"/>
      <c r="F38" s="91"/>
    </row>
    <row r="39" spans="2:6">
      <c r="B39" s="88" t="s">
        <v>43</v>
      </c>
      <c r="C39" s="92"/>
      <c r="D39" s="92"/>
      <c r="E39" s="92"/>
      <c r="F39" s="92"/>
    </row>
    <row r="40" spans="2:6" ht="46.9" customHeight="1">
      <c r="B40" s="23" t="s">
        <v>13</v>
      </c>
      <c r="C40" s="3" t="s">
        <v>5</v>
      </c>
      <c r="D40" s="3" t="s">
        <v>6</v>
      </c>
      <c r="E40" s="3" t="s">
        <v>7</v>
      </c>
      <c r="F40" s="3" t="s">
        <v>10</v>
      </c>
    </row>
    <row r="41" spans="2:6" ht="15" customHeight="1">
      <c r="B41" s="1" t="s">
        <v>0</v>
      </c>
      <c r="C41" s="65">
        <v>48242071.549999997</v>
      </c>
      <c r="D41" s="65">
        <v>27762993.18</v>
      </c>
      <c r="E41" s="65">
        <v>11705956.210000001</v>
      </c>
      <c r="F41" s="4">
        <f>SUM(C41:E41)</f>
        <v>87711020.939999998</v>
      </c>
    </row>
    <row r="42" spans="2:6" ht="15" customHeight="1">
      <c r="B42" s="1" t="s">
        <v>1</v>
      </c>
      <c r="C42" s="65">
        <v>60113526.254999995</v>
      </c>
      <c r="D42" s="65">
        <v>30616390.009999998</v>
      </c>
      <c r="E42" s="65">
        <v>38180119.245000005</v>
      </c>
      <c r="F42" s="4">
        <f t="shared" ref="F42:F46" si="3">SUM(C42:E42)</f>
        <v>128910035.50999999</v>
      </c>
    </row>
    <row r="43" spans="2:6" ht="15" customHeight="1">
      <c r="B43" s="1" t="s">
        <v>2</v>
      </c>
      <c r="C43" s="65">
        <v>13861133.810000002</v>
      </c>
      <c r="D43" s="65">
        <v>2037090.71</v>
      </c>
      <c r="E43" s="65">
        <v>18192535.670000002</v>
      </c>
      <c r="F43" s="4">
        <f t="shared" si="3"/>
        <v>34090760.190000005</v>
      </c>
    </row>
    <row r="44" spans="2:6" ht="15" customHeight="1">
      <c r="B44" s="1" t="s">
        <v>3</v>
      </c>
      <c r="C44" s="65">
        <v>6220315.04</v>
      </c>
      <c r="D44" s="65">
        <v>2198510.37</v>
      </c>
      <c r="E44" s="65">
        <v>7491822.8849999998</v>
      </c>
      <c r="F44" s="4">
        <f t="shared" si="3"/>
        <v>15910648.295</v>
      </c>
    </row>
    <row r="45" spans="2:6" ht="15" customHeight="1">
      <c r="B45" s="1" t="s">
        <v>4</v>
      </c>
      <c r="C45" s="65">
        <v>350344778.03499997</v>
      </c>
      <c r="D45" s="65">
        <v>73851978.530000016</v>
      </c>
      <c r="E45" s="65">
        <v>113961857.95499998</v>
      </c>
      <c r="F45" s="4">
        <f t="shared" si="3"/>
        <v>538158614.51999998</v>
      </c>
    </row>
    <row r="46" spans="2:6" ht="15" customHeight="1" thickBot="1">
      <c r="B46" s="1" t="s">
        <v>18</v>
      </c>
      <c r="C46" s="66">
        <v>13256705.880000001</v>
      </c>
      <c r="D46" s="66">
        <v>6845193.0100000007</v>
      </c>
      <c r="E46" s="66">
        <v>192642333.07000002</v>
      </c>
      <c r="F46" s="4">
        <f t="shared" si="3"/>
        <v>212744231.96000004</v>
      </c>
    </row>
    <row r="47" spans="2:6" ht="16.5" thickBot="1">
      <c r="B47" s="5" t="s">
        <v>8</v>
      </c>
      <c r="C47" s="6">
        <f>SUM(C41:C46)</f>
        <v>492038530.56999993</v>
      </c>
      <c r="D47" s="6">
        <f t="shared" ref="D47:F47" si="4">SUM(D41:D46)</f>
        <v>143312155.81</v>
      </c>
      <c r="E47" s="6">
        <f t="shared" si="4"/>
        <v>382174625.03499997</v>
      </c>
      <c r="F47" s="6">
        <f t="shared" si="4"/>
        <v>1017525311.415</v>
      </c>
    </row>
    <row r="48" spans="2:6">
      <c r="F48" s="7" t="s">
        <v>9</v>
      </c>
    </row>
    <row r="49" spans="2:10">
      <c r="B49" s="90"/>
      <c r="C49" s="90"/>
      <c r="D49" s="90"/>
      <c r="E49" s="90"/>
      <c r="F49" s="90"/>
    </row>
    <row r="50" spans="2:10">
      <c r="B50" s="24" t="s">
        <v>44</v>
      </c>
      <c r="C50" s="25"/>
      <c r="D50" s="25"/>
      <c r="E50" s="25"/>
      <c r="F50" s="25"/>
    </row>
    <row r="51" spans="2:10" ht="46.9" customHeight="1">
      <c r="B51" s="23" t="s">
        <v>13</v>
      </c>
      <c r="C51" s="3" t="s">
        <v>5</v>
      </c>
      <c r="D51" s="3" t="s">
        <v>6</v>
      </c>
      <c r="E51" s="3" t="s">
        <v>7</v>
      </c>
      <c r="F51" s="3" t="s">
        <v>10</v>
      </c>
    </row>
    <row r="52" spans="2:10" ht="15" customHeight="1">
      <c r="B52" s="1" t="s">
        <v>0</v>
      </c>
      <c r="C52" s="65">
        <v>39770564.630000003</v>
      </c>
      <c r="D52" s="65">
        <v>0</v>
      </c>
      <c r="E52" s="7">
        <v>15444500</v>
      </c>
      <c r="F52" s="4">
        <f>SUM(C52:E52)</f>
        <v>55215064.630000003</v>
      </c>
      <c r="H52" s="7"/>
      <c r="I52" s="7"/>
      <c r="J52" s="7"/>
    </row>
    <row r="53" spans="2:10" ht="15" customHeight="1">
      <c r="B53" s="1" t="s">
        <v>1</v>
      </c>
      <c r="C53" s="65">
        <v>46992345.805</v>
      </c>
      <c r="D53" s="65">
        <v>0</v>
      </c>
      <c r="E53" s="7">
        <v>1575500</v>
      </c>
      <c r="F53" s="4">
        <f t="shared" ref="F53:F57" si="5">SUM(C53:E53)</f>
        <v>48567845.805</v>
      </c>
      <c r="H53" s="7"/>
      <c r="I53" s="7"/>
      <c r="J53" s="7"/>
    </row>
    <row r="54" spans="2:10" ht="15" customHeight="1">
      <c r="B54" s="1" t="s">
        <v>2</v>
      </c>
      <c r="C54" s="65">
        <v>647932.17000000004</v>
      </c>
      <c r="D54" s="65">
        <v>0</v>
      </c>
      <c r="E54" s="7">
        <v>0</v>
      </c>
      <c r="F54" s="4">
        <f t="shared" si="5"/>
        <v>647932.17000000004</v>
      </c>
      <c r="H54" s="7"/>
      <c r="I54" s="7"/>
      <c r="J54" s="7"/>
    </row>
    <row r="55" spans="2:10" ht="15" customHeight="1">
      <c r="B55" s="1" t="s">
        <v>3</v>
      </c>
      <c r="C55" s="65">
        <v>0</v>
      </c>
      <c r="D55" s="65">
        <v>0</v>
      </c>
      <c r="E55" s="7">
        <v>0</v>
      </c>
      <c r="F55" s="4">
        <f t="shared" si="5"/>
        <v>0</v>
      </c>
      <c r="H55" s="7"/>
      <c r="I55" s="7"/>
      <c r="J55" s="7"/>
    </row>
    <row r="56" spans="2:10" ht="15" customHeight="1">
      <c r="B56" s="1" t="s">
        <v>4</v>
      </c>
      <c r="C56" s="65">
        <v>98072116.104999989</v>
      </c>
      <c r="D56" s="65">
        <v>0</v>
      </c>
      <c r="E56" s="7">
        <v>18604342</v>
      </c>
      <c r="F56" s="4">
        <f t="shared" si="5"/>
        <v>116676458.10499999</v>
      </c>
      <c r="H56" s="7"/>
      <c r="I56" s="7"/>
      <c r="J56" s="7"/>
    </row>
    <row r="57" spans="2:10" ht="15" customHeight="1" thickBot="1">
      <c r="B57" s="1" t="s">
        <v>18</v>
      </c>
      <c r="C57" s="66">
        <v>0</v>
      </c>
      <c r="D57" s="66">
        <v>0</v>
      </c>
      <c r="E57" s="7">
        <v>2375658</v>
      </c>
      <c r="F57" s="4">
        <f t="shared" si="5"/>
        <v>2375658</v>
      </c>
      <c r="H57" s="7"/>
      <c r="I57" s="7"/>
      <c r="J57" s="7"/>
    </row>
    <row r="58" spans="2:10" ht="16.5" thickBot="1">
      <c r="B58" s="5" t="s">
        <v>8</v>
      </c>
      <c r="C58" s="6">
        <f>SUM(C52:C57)</f>
        <v>185482958.70999998</v>
      </c>
      <c r="D58" s="6">
        <f t="shared" ref="D58:F58" si="6">SUM(D52:D57)</f>
        <v>0</v>
      </c>
      <c r="E58" s="6">
        <f t="shared" si="6"/>
        <v>38000000</v>
      </c>
      <c r="F58" s="6">
        <f t="shared" si="6"/>
        <v>223482958.70999998</v>
      </c>
      <c r="H58" s="7"/>
      <c r="I58" s="7"/>
      <c r="J58" s="7"/>
    </row>
    <row r="59" spans="2:10">
      <c r="F59" s="7"/>
    </row>
    <row r="60" spans="2:10">
      <c r="B60" s="90"/>
      <c r="C60" s="90"/>
      <c r="D60" s="90"/>
      <c r="E60" s="90"/>
      <c r="F60" s="90"/>
    </row>
    <row r="61" spans="2:10">
      <c r="B61" s="88" t="s">
        <v>45</v>
      </c>
      <c r="C61" s="92"/>
      <c r="D61" s="92"/>
      <c r="E61" s="92"/>
      <c r="F61" s="92"/>
    </row>
    <row r="62" spans="2:10" ht="46.15" customHeight="1">
      <c r="B62" s="23" t="s">
        <v>13</v>
      </c>
      <c r="C62" s="3" t="s">
        <v>5</v>
      </c>
      <c r="D62" s="3" t="s">
        <v>6</v>
      </c>
      <c r="E62" s="3" t="s">
        <v>7</v>
      </c>
      <c r="F62" s="3" t="s">
        <v>10</v>
      </c>
    </row>
    <row r="63" spans="2:10" ht="15" customHeight="1">
      <c r="B63" s="1" t="s">
        <v>0</v>
      </c>
      <c r="C63" s="65">
        <v>88012636.180000007</v>
      </c>
      <c r="D63" s="65">
        <v>27762993.18</v>
      </c>
      <c r="E63" s="65">
        <f>SUM(E41,E52)</f>
        <v>27150456.210000001</v>
      </c>
      <c r="F63" s="4">
        <f>SUM(C63:E63)</f>
        <v>142926085.57000002</v>
      </c>
      <c r="H63" s="7"/>
    </row>
    <row r="64" spans="2:10" ht="15" customHeight="1">
      <c r="B64" s="1" t="s">
        <v>1</v>
      </c>
      <c r="C64" s="65">
        <v>107105872.05999999</v>
      </c>
      <c r="D64" s="65">
        <v>30616390.009999998</v>
      </c>
      <c r="E64" s="65">
        <f t="shared" ref="E64:E68" si="7">SUM(E42,E53)</f>
        <v>39755619.245000005</v>
      </c>
      <c r="F64" s="4">
        <f t="shared" ref="F64:F68" si="8">SUM(C64:E64)</f>
        <v>177477881.315</v>
      </c>
      <c r="H64" s="7"/>
    </row>
    <row r="65" spans="2:8" ht="15" customHeight="1">
      <c r="B65" s="1" t="s">
        <v>2</v>
      </c>
      <c r="C65" s="65">
        <v>14509065.980000002</v>
      </c>
      <c r="D65" s="65">
        <v>2037090.71</v>
      </c>
      <c r="E65" s="65">
        <f t="shared" si="7"/>
        <v>18192535.670000002</v>
      </c>
      <c r="F65" s="4">
        <f t="shared" si="8"/>
        <v>34738692.359999999</v>
      </c>
      <c r="H65" s="7"/>
    </row>
    <row r="66" spans="2:8" ht="15" customHeight="1">
      <c r="B66" s="1" t="s">
        <v>3</v>
      </c>
      <c r="C66" s="65">
        <v>6220315.04</v>
      </c>
      <c r="D66" s="65">
        <v>2198510.37</v>
      </c>
      <c r="E66" s="65">
        <f t="shared" si="7"/>
        <v>7491822.8849999998</v>
      </c>
      <c r="F66" s="4">
        <f t="shared" si="8"/>
        <v>15910648.295</v>
      </c>
      <c r="H66" s="7"/>
    </row>
    <row r="67" spans="2:8" ht="15" customHeight="1">
      <c r="B67" s="1" t="s">
        <v>4</v>
      </c>
      <c r="C67" s="65">
        <v>448416894.13999999</v>
      </c>
      <c r="D67" s="65">
        <v>73851978.530000016</v>
      </c>
      <c r="E67" s="65">
        <f t="shared" si="7"/>
        <v>132566199.95499998</v>
      </c>
      <c r="F67" s="4">
        <f t="shared" si="8"/>
        <v>654835072.625</v>
      </c>
      <c r="H67" s="7"/>
    </row>
    <row r="68" spans="2:8" ht="15" customHeight="1" thickBot="1">
      <c r="B68" s="1" t="s">
        <v>18</v>
      </c>
      <c r="C68" s="66">
        <v>13256705.880000001</v>
      </c>
      <c r="D68" s="66">
        <v>6845193.0100000007</v>
      </c>
      <c r="E68" s="65">
        <f t="shared" si="7"/>
        <v>195017991.07000002</v>
      </c>
      <c r="F68" s="4">
        <f t="shared" si="8"/>
        <v>215119889.96000004</v>
      </c>
      <c r="H68" s="7"/>
    </row>
    <row r="69" spans="2:8" ht="16.5" thickBot="1">
      <c r="B69" s="5" t="s">
        <v>8</v>
      </c>
      <c r="C69" s="6">
        <f>SUM(C63:C68)</f>
        <v>677521489.27999997</v>
      </c>
      <c r="D69" s="6">
        <f t="shared" ref="D69:F69" si="9">SUM(D63:D68)</f>
        <v>143312155.81</v>
      </c>
      <c r="E69" s="6">
        <f t="shared" si="9"/>
        <v>420174625.03499997</v>
      </c>
      <c r="F69" s="6">
        <f t="shared" si="9"/>
        <v>1241008270.125</v>
      </c>
      <c r="H69" s="7"/>
    </row>
    <row r="70" spans="2:8">
      <c r="B70" s="34"/>
      <c r="C70" s="34"/>
      <c r="D70" s="34"/>
      <c r="E70" s="34"/>
    </row>
    <row r="71" spans="2:8">
      <c r="B71" s="91"/>
      <c r="C71" s="91"/>
      <c r="D71" s="91"/>
      <c r="E71" s="91"/>
      <c r="F71" s="91"/>
    </row>
    <row r="72" spans="2:8">
      <c r="B72" s="88" t="s">
        <v>46</v>
      </c>
      <c r="C72" s="88"/>
      <c r="D72" s="88"/>
      <c r="E72" s="88"/>
      <c r="F72" s="88"/>
    </row>
    <row r="73" spans="2:8" ht="48.6" customHeight="1">
      <c r="B73" s="23" t="s">
        <v>13</v>
      </c>
      <c r="C73" s="3" t="s">
        <v>5</v>
      </c>
      <c r="D73" s="3" t="s">
        <v>6</v>
      </c>
      <c r="E73" s="3" t="s">
        <v>7</v>
      </c>
      <c r="F73" s="3" t="s">
        <v>10</v>
      </c>
    </row>
    <row r="74" spans="2:8" ht="15" customHeight="1">
      <c r="B74" s="1" t="s">
        <v>0</v>
      </c>
      <c r="C74" s="65">
        <v>36649659.880000003</v>
      </c>
      <c r="D74" s="65">
        <v>2610681.5500000003</v>
      </c>
      <c r="E74" s="65">
        <v>55028119.695</v>
      </c>
      <c r="F74" s="4">
        <f>SUM(C74:E74)</f>
        <v>94288461.125</v>
      </c>
    </row>
    <row r="75" spans="2:8" ht="15" customHeight="1">
      <c r="B75" s="1" t="s">
        <v>1</v>
      </c>
      <c r="C75" s="65">
        <v>66510922.709999993</v>
      </c>
      <c r="D75" s="65">
        <v>10741259.23</v>
      </c>
      <c r="E75" s="65">
        <v>3453194.8000000003</v>
      </c>
      <c r="F75" s="4">
        <f t="shared" ref="F75:F79" si="10">SUM(C75:E75)</f>
        <v>80705376.739999995</v>
      </c>
    </row>
    <row r="76" spans="2:8" ht="15" customHeight="1">
      <c r="B76" s="1" t="s">
        <v>2</v>
      </c>
      <c r="C76" s="65">
        <v>7633368.46</v>
      </c>
      <c r="D76" s="65">
        <v>2237089.08</v>
      </c>
      <c r="E76" s="65">
        <v>309054.33</v>
      </c>
      <c r="F76" s="4">
        <f t="shared" si="10"/>
        <v>10179511.869999999</v>
      </c>
    </row>
    <row r="77" spans="2:8" ht="15" customHeight="1">
      <c r="B77" s="1" t="s">
        <v>3</v>
      </c>
      <c r="C77" s="65">
        <v>316437.13</v>
      </c>
      <c r="D77" s="65">
        <v>500000</v>
      </c>
      <c r="E77" s="65">
        <v>927432.62</v>
      </c>
      <c r="F77" s="4">
        <f t="shared" si="10"/>
        <v>1743869.75</v>
      </c>
    </row>
    <row r="78" spans="2:8" ht="15" customHeight="1">
      <c r="B78" s="1" t="s">
        <v>4</v>
      </c>
      <c r="C78" s="65">
        <v>55868213.109999999</v>
      </c>
      <c r="D78" s="65">
        <v>38813761.460000008</v>
      </c>
      <c r="E78" s="65">
        <v>80837479.895000011</v>
      </c>
      <c r="F78" s="4">
        <f t="shared" si="10"/>
        <v>175519454.46500003</v>
      </c>
    </row>
    <row r="79" spans="2:8" ht="15" customHeight="1" thickBot="1">
      <c r="B79" s="1" t="s">
        <v>18</v>
      </c>
      <c r="C79" s="66">
        <v>7823909.1699999999</v>
      </c>
      <c r="D79" s="66">
        <v>4549557.04</v>
      </c>
      <c r="E79" s="66">
        <v>211312779.09999999</v>
      </c>
      <c r="F79" s="4">
        <f t="shared" si="10"/>
        <v>223686245.31</v>
      </c>
    </row>
    <row r="80" spans="2:8" ht="16.5" thickBot="1">
      <c r="B80" s="5" t="s">
        <v>8</v>
      </c>
      <c r="C80" s="6">
        <f>SUM(C74:C79)</f>
        <v>174802510.45999998</v>
      </c>
      <c r="D80" s="6">
        <f t="shared" ref="D80:F80" si="11">SUM(D74:D79)</f>
        <v>59452348.360000007</v>
      </c>
      <c r="E80" s="6">
        <f t="shared" si="11"/>
        <v>351868060.44</v>
      </c>
      <c r="F80" s="6">
        <f t="shared" si="11"/>
        <v>586122919.25999999</v>
      </c>
    </row>
    <row r="81" spans="2:6">
      <c r="F81" s="7" t="s">
        <v>9</v>
      </c>
    </row>
    <row r="82" spans="2:6">
      <c r="B82" s="90"/>
      <c r="C82" s="90"/>
      <c r="D82" s="90"/>
      <c r="E82" s="90"/>
      <c r="F82" s="90"/>
    </row>
    <row r="83" spans="2:6">
      <c r="B83" s="94" t="s">
        <v>47</v>
      </c>
      <c r="C83" s="94"/>
      <c r="D83" s="94"/>
      <c r="E83" s="94"/>
      <c r="F83" s="94"/>
    </row>
    <row r="84" spans="2:6" ht="47.45" customHeight="1">
      <c r="B84" s="23" t="s">
        <v>13</v>
      </c>
      <c r="C84" s="3" t="s">
        <v>5</v>
      </c>
      <c r="D84" s="3" t="s">
        <v>6</v>
      </c>
      <c r="E84" s="3" t="s">
        <v>7</v>
      </c>
      <c r="F84" s="3" t="s">
        <v>10</v>
      </c>
    </row>
    <row r="85" spans="2:6" ht="15" customHeight="1">
      <c r="B85" s="1" t="s">
        <v>0</v>
      </c>
      <c r="C85" s="65">
        <v>1569756.61</v>
      </c>
      <c r="D85" s="65">
        <v>0</v>
      </c>
      <c r="E85" s="65">
        <v>0</v>
      </c>
      <c r="F85" s="4">
        <f>SUM(C85:E85)</f>
        <v>1569756.61</v>
      </c>
    </row>
    <row r="86" spans="2:6" ht="15" customHeight="1">
      <c r="B86" s="1" t="s">
        <v>1</v>
      </c>
      <c r="C86" s="65">
        <v>10910999.310000001</v>
      </c>
      <c r="D86" s="65">
        <v>0</v>
      </c>
      <c r="E86" s="65">
        <v>0</v>
      </c>
      <c r="F86" s="4">
        <f t="shared" ref="F86:F90" si="12">SUM(C86:E86)</f>
        <v>10910999.310000001</v>
      </c>
    </row>
    <row r="87" spans="2:6" ht="15" customHeight="1">
      <c r="B87" s="1" t="s">
        <v>2</v>
      </c>
      <c r="C87" s="65">
        <v>1586896.88</v>
      </c>
      <c r="D87" s="65">
        <v>0</v>
      </c>
      <c r="E87" s="65">
        <v>0</v>
      </c>
      <c r="F87" s="4">
        <f t="shared" si="12"/>
        <v>1586896.88</v>
      </c>
    </row>
    <row r="88" spans="2:6" ht="15" customHeight="1">
      <c r="B88" s="1" t="s">
        <v>3</v>
      </c>
      <c r="C88" s="65">
        <v>0</v>
      </c>
      <c r="D88" s="65">
        <v>0</v>
      </c>
      <c r="E88" s="65">
        <v>0</v>
      </c>
      <c r="F88" s="4">
        <f t="shared" si="12"/>
        <v>0</v>
      </c>
    </row>
    <row r="89" spans="2:6" ht="15" customHeight="1">
      <c r="B89" s="1" t="s">
        <v>4</v>
      </c>
      <c r="C89" s="65">
        <v>10936324.48</v>
      </c>
      <c r="D89" s="65">
        <v>0</v>
      </c>
      <c r="E89" s="65">
        <v>0</v>
      </c>
      <c r="F89" s="4">
        <f t="shared" si="12"/>
        <v>10936324.48</v>
      </c>
    </row>
    <row r="90" spans="2:6" ht="15" customHeight="1" thickBot="1">
      <c r="B90" s="1" t="s">
        <v>18</v>
      </c>
      <c r="C90" s="66">
        <v>0</v>
      </c>
      <c r="D90" s="66">
        <v>0</v>
      </c>
      <c r="E90" s="66">
        <v>8618336.4199999999</v>
      </c>
      <c r="F90" s="4">
        <f t="shared" si="12"/>
        <v>8618336.4199999999</v>
      </c>
    </row>
    <row r="91" spans="2:6" ht="16.5" thickBot="1">
      <c r="B91" s="5" t="s">
        <v>8</v>
      </c>
      <c r="C91" s="6">
        <f>SUM(C85:C90)</f>
        <v>25003977.280000001</v>
      </c>
      <c r="D91" s="6">
        <f t="shared" ref="D91:F91" si="13">SUM(D85:D90)</f>
        <v>0</v>
      </c>
      <c r="E91" s="6">
        <f t="shared" si="13"/>
        <v>8618336.4199999999</v>
      </c>
      <c r="F91" s="6">
        <f t="shared" si="13"/>
        <v>33622313.700000003</v>
      </c>
    </row>
    <row r="92" spans="2:6">
      <c r="F92" s="7"/>
    </row>
    <row r="93" spans="2:6">
      <c r="B93" s="90"/>
      <c r="C93" s="90"/>
      <c r="D93" s="90"/>
      <c r="E93" s="90"/>
      <c r="F93" s="90"/>
    </row>
    <row r="94" spans="2:6">
      <c r="B94" s="88" t="s">
        <v>48</v>
      </c>
      <c r="C94" s="88"/>
      <c r="D94" s="88"/>
      <c r="E94" s="88"/>
      <c r="F94" s="88"/>
    </row>
    <row r="95" spans="2:6" ht="46.9" customHeight="1">
      <c r="B95" s="23" t="s">
        <v>13</v>
      </c>
      <c r="C95" s="3" t="s">
        <v>5</v>
      </c>
      <c r="D95" s="3" t="s">
        <v>6</v>
      </c>
      <c r="E95" s="3" t="s">
        <v>7</v>
      </c>
      <c r="F95" s="3" t="s">
        <v>10</v>
      </c>
    </row>
    <row r="96" spans="2:6" ht="15" customHeight="1">
      <c r="B96" s="1" t="s">
        <v>0</v>
      </c>
      <c r="C96" s="65">
        <v>38219416.490000002</v>
      </c>
      <c r="D96" s="65">
        <v>2610681.5500000003</v>
      </c>
      <c r="E96" s="65">
        <v>55028119.695</v>
      </c>
      <c r="F96" s="4">
        <f>SUM(C96:E96)</f>
        <v>95858217.734999999</v>
      </c>
    </row>
    <row r="97" spans="2:8" ht="15" customHeight="1">
      <c r="B97" s="1" t="s">
        <v>1</v>
      </c>
      <c r="C97" s="65">
        <v>77421922.020000011</v>
      </c>
      <c r="D97" s="65">
        <v>10741259.23</v>
      </c>
      <c r="E97" s="65">
        <v>3453194.8000000003</v>
      </c>
      <c r="F97" s="4">
        <f t="shared" ref="F97:F101" si="14">SUM(C97:E97)</f>
        <v>91616376.050000012</v>
      </c>
    </row>
    <row r="98" spans="2:8" ht="15" customHeight="1">
      <c r="B98" s="1" t="s">
        <v>2</v>
      </c>
      <c r="C98" s="65">
        <v>9220265.3399999999</v>
      </c>
      <c r="D98" s="65">
        <v>2237089.08</v>
      </c>
      <c r="E98" s="65">
        <v>309054.33</v>
      </c>
      <c r="F98" s="4">
        <f t="shared" si="14"/>
        <v>11766408.75</v>
      </c>
    </row>
    <row r="99" spans="2:8" ht="15" customHeight="1">
      <c r="B99" s="1" t="s">
        <v>3</v>
      </c>
      <c r="C99" s="65">
        <v>316437.13</v>
      </c>
      <c r="D99" s="65">
        <v>500000</v>
      </c>
      <c r="E99" s="65">
        <v>927432.62</v>
      </c>
      <c r="F99" s="4">
        <f t="shared" si="14"/>
        <v>1743869.75</v>
      </c>
    </row>
    <row r="100" spans="2:8" ht="15" customHeight="1">
      <c r="B100" s="1" t="s">
        <v>4</v>
      </c>
      <c r="C100" s="65">
        <v>66804537.590000004</v>
      </c>
      <c r="D100" s="65">
        <v>38813761.460000008</v>
      </c>
      <c r="E100" s="65">
        <v>80837479.895000011</v>
      </c>
      <c r="F100" s="4">
        <f t="shared" si="14"/>
        <v>186455778.94500002</v>
      </c>
    </row>
    <row r="101" spans="2:8" ht="15" customHeight="1" thickBot="1">
      <c r="B101" s="1" t="s">
        <v>18</v>
      </c>
      <c r="C101" s="66">
        <v>7823909.1699999999</v>
      </c>
      <c r="D101" s="66">
        <v>4549557.04</v>
      </c>
      <c r="E101" s="66">
        <v>219931115.51999998</v>
      </c>
      <c r="F101" s="4">
        <f t="shared" si="14"/>
        <v>232304581.72999999</v>
      </c>
    </row>
    <row r="102" spans="2:8" ht="16.5" thickBot="1">
      <c r="B102" s="5" t="s">
        <v>8</v>
      </c>
      <c r="C102" s="6">
        <f>SUM(C96:C101)</f>
        <v>199806487.74000001</v>
      </c>
      <c r="D102" s="6">
        <f t="shared" ref="D102:F102" si="15">SUM(D96:D101)</f>
        <v>59452348.360000007</v>
      </c>
      <c r="E102" s="6">
        <f t="shared" si="15"/>
        <v>360486396.86000001</v>
      </c>
      <c r="F102" s="6">
        <f t="shared" si="15"/>
        <v>619745232.96000004</v>
      </c>
    </row>
    <row r="103" spans="2:8">
      <c r="B103" s="34"/>
      <c r="C103" s="34"/>
      <c r="D103" s="34"/>
      <c r="E103" s="34"/>
    </row>
    <row r="104" spans="2:8">
      <c r="B104" s="91"/>
      <c r="C104" s="91"/>
      <c r="D104" s="91"/>
      <c r="E104" s="91"/>
      <c r="F104" s="91"/>
    </row>
    <row r="105" spans="2:8">
      <c r="B105" s="24" t="s">
        <v>49</v>
      </c>
      <c r="C105" s="24"/>
      <c r="D105" s="24"/>
      <c r="E105" s="24"/>
      <c r="F105" s="24"/>
    </row>
    <row r="106" spans="2:8" ht="47.45" customHeight="1">
      <c r="B106" s="23" t="s">
        <v>13</v>
      </c>
      <c r="C106" s="3" t="s">
        <v>5</v>
      </c>
      <c r="D106" s="3" t="s">
        <v>6</v>
      </c>
      <c r="E106" s="3" t="s">
        <v>7</v>
      </c>
      <c r="F106" s="3" t="s">
        <v>10</v>
      </c>
    </row>
    <row r="107" spans="2:8" ht="15" customHeight="1">
      <c r="B107" s="1" t="s">
        <v>0</v>
      </c>
      <c r="C107" s="65">
        <v>84891731.430000007</v>
      </c>
      <c r="D107" s="65">
        <v>30373674.730000004</v>
      </c>
      <c r="E107" s="65">
        <v>66734075.905000009</v>
      </c>
      <c r="F107" s="4">
        <f>SUM(C107:E107)</f>
        <v>181999482.06500003</v>
      </c>
      <c r="H107" s="7" t="s">
        <v>9</v>
      </c>
    </row>
    <row r="108" spans="2:8" ht="15" customHeight="1">
      <c r="B108" s="1" t="s">
        <v>1</v>
      </c>
      <c r="C108" s="65">
        <v>126624448.965</v>
      </c>
      <c r="D108" s="65">
        <v>41357649.24000001</v>
      </c>
      <c r="E108" s="65">
        <v>41633314.045000002</v>
      </c>
      <c r="F108" s="4">
        <f t="shared" ref="F108:F112" si="16">SUM(C108:E108)</f>
        <v>209615412.25</v>
      </c>
      <c r="H108" s="7" t="s">
        <v>9</v>
      </c>
    </row>
    <row r="109" spans="2:8" ht="15" customHeight="1">
      <c r="B109" s="1" t="s">
        <v>2</v>
      </c>
      <c r="C109" s="65">
        <v>21494502.27</v>
      </c>
      <c r="D109" s="65">
        <v>4274179.79</v>
      </c>
      <c r="E109" s="65">
        <v>18501590</v>
      </c>
      <c r="F109" s="4">
        <f t="shared" si="16"/>
        <v>44270272.060000002</v>
      </c>
      <c r="H109" s="7" t="s">
        <v>9</v>
      </c>
    </row>
    <row r="110" spans="2:8" ht="15" customHeight="1">
      <c r="B110" s="1" t="s">
        <v>3</v>
      </c>
      <c r="C110" s="65">
        <v>6536752.1699999999</v>
      </c>
      <c r="D110" s="65">
        <v>2698510.37</v>
      </c>
      <c r="E110" s="65">
        <v>8419255.504999999</v>
      </c>
      <c r="F110" s="4">
        <f t="shared" si="16"/>
        <v>17654518.044999998</v>
      </c>
      <c r="H110" s="7" t="s">
        <v>9</v>
      </c>
    </row>
    <row r="111" spans="2:8" ht="15" customHeight="1">
      <c r="B111" s="1" t="s">
        <v>4</v>
      </c>
      <c r="C111" s="65">
        <v>406212991.14499998</v>
      </c>
      <c r="D111" s="65">
        <v>112665739.99000001</v>
      </c>
      <c r="E111" s="65">
        <v>194799337.84999999</v>
      </c>
      <c r="F111" s="4">
        <f t="shared" si="16"/>
        <v>713678068.98500001</v>
      </c>
      <c r="H111" s="7" t="s">
        <v>9</v>
      </c>
    </row>
    <row r="112" spans="2:8" ht="15" customHeight="1" thickBot="1">
      <c r="B112" s="1" t="s">
        <v>18</v>
      </c>
      <c r="C112" s="65">
        <v>21080615.050000001</v>
      </c>
      <c r="D112" s="65">
        <v>11394750.050000001</v>
      </c>
      <c r="E112" s="65">
        <v>403955112.17000002</v>
      </c>
      <c r="F112" s="4">
        <f t="shared" si="16"/>
        <v>436430477.27000004</v>
      </c>
      <c r="H112" s="7" t="s">
        <v>9</v>
      </c>
    </row>
    <row r="113" spans="2:8" ht="16.5" thickBot="1">
      <c r="B113" s="74" t="s">
        <v>8</v>
      </c>
      <c r="C113" s="76">
        <f t="shared" ref="C113:D113" si="17">SUM(C47+C80)</f>
        <v>666841041.02999997</v>
      </c>
      <c r="D113" s="6">
        <f t="shared" si="17"/>
        <v>202764504.17000002</v>
      </c>
      <c r="E113" s="67">
        <f>SUM(E107:E112)</f>
        <v>734042685.47500002</v>
      </c>
      <c r="F113" s="75">
        <f t="shared" ref="F113" si="18">SUM(F107:F112)</f>
        <v>1603648230.6750002</v>
      </c>
      <c r="H113" s="7" t="s">
        <v>9</v>
      </c>
    </row>
    <row r="114" spans="2:8">
      <c r="C114" s="7"/>
      <c r="D114" s="7"/>
      <c r="E114" s="7" t="s">
        <v>9</v>
      </c>
      <c r="F114" s="7"/>
      <c r="H114" s="2" t="s">
        <v>9</v>
      </c>
    </row>
    <row r="115" spans="2:8">
      <c r="C115" s="7"/>
      <c r="D115" s="7"/>
      <c r="E115" s="7"/>
      <c r="F115" s="7"/>
    </row>
    <row r="116" spans="2:8" ht="24" customHeight="1">
      <c r="B116" s="93" t="s">
        <v>50</v>
      </c>
      <c r="C116" s="93"/>
      <c r="D116" s="93"/>
      <c r="E116" s="93"/>
      <c r="F116" s="93"/>
    </row>
    <row r="117" spans="2:8" ht="47.45" customHeight="1">
      <c r="B117" s="23" t="s">
        <v>13</v>
      </c>
      <c r="C117" s="3" t="s">
        <v>5</v>
      </c>
      <c r="D117" s="3" t="s">
        <v>6</v>
      </c>
      <c r="E117" s="3" t="s">
        <v>7</v>
      </c>
      <c r="F117" s="3" t="s">
        <v>10</v>
      </c>
    </row>
    <row r="118" spans="2:8" ht="15" customHeight="1">
      <c r="B118" s="1" t="s">
        <v>0</v>
      </c>
      <c r="C118" s="65">
        <v>41340321.240000002</v>
      </c>
      <c r="D118" s="65">
        <v>0</v>
      </c>
      <c r="E118" s="65">
        <f t="shared" ref="E118:E124" si="19">SUM(E52+E85)</f>
        <v>15444500</v>
      </c>
      <c r="F118" s="4">
        <v>60034821.240000002</v>
      </c>
    </row>
    <row r="119" spans="2:8" ht="15" customHeight="1">
      <c r="B119" s="1" t="s">
        <v>1</v>
      </c>
      <c r="C119" s="65">
        <v>57903345.115000002</v>
      </c>
      <c r="D119" s="65">
        <v>0</v>
      </c>
      <c r="E119" s="65">
        <f t="shared" si="19"/>
        <v>1575500</v>
      </c>
      <c r="F119" s="4">
        <f t="shared" ref="F119:F123" si="20">SUM(C119:E119)</f>
        <v>59478845.115000002</v>
      </c>
    </row>
    <row r="120" spans="2:8" ht="15" customHeight="1">
      <c r="B120" s="1" t="s">
        <v>2</v>
      </c>
      <c r="C120" s="65">
        <v>2234829.0499999998</v>
      </c>
      <c r="D120" s="65">
        <v>0</v>
      </c>
      <c r="E120" s="65">
        <f t="shared" si="19"/>
        <v>0</v>
      </c>
      <c r="F120" s="4">
        <f t="shared" si="20"/>
        <v>2234829.0499999998</v>
      </c>
    </row>
    <row r="121" spans="2:8" ht="15" customHeight="1">
      <c r="B121" s="1" t="s">
        <v>3</v>
      </c>
      <c r="C121" s="65">
        <v>0</v>
      </c>
      <c r="D121" s="65">
        <v>0</v>
      </c>
      <c r="E121" s="65">
        <f t="shared" si="19"/>
        <v>0</v>
      </c>
      <c r="F121" s="4">
        <f t="shared" si="20"/>
        <v>0</v>
      </c>
    </row>
    <row r="122" spans="2:8" ht="15" customHeight="1">
      <c r="B122" s="1" t="s">
        <v>4</v>
      </c>
      <c r="C122" s="65">
        <v>109008440.58499999</v>
      </c>
      <c r="D122" s="65">
        <v>0</v>
      </c>
      <c r="E122" s="65">
        <f t="shared" si="19"/>
        <v>18604342</v>
      </c>
      <c r="F122" s="4">
        <f t="shared" si="20"/>
        <v>127612782.58499999</v>
      </c>
    </row>
    <row r="123" spans="2:8" ht="15" customHeight="1" thickBot="1">
      <c r="B123" s="1" t="s">
        <v>18</v>
      </c>
      <c r="C123" s="79">
        <v>0</v>
      </c>
      <c r="D123" s="79">
        <v>0</v>
      </c>
      <c r="E123" s="79">
        <f t="shared" si="19"/>
        <v>10993994.42</v>
      </c>
      <c r="F123" s="4">
        <f t="shared" si="20"/>
        <v>10993994.42</v>
      </c>
    </row>
    <row r="124" spans="2:8" ht="16.5" thickBot="1">
      <c r="B124" s="5" t="s">
        <v>8</v>
      </c>
      <c r="C124" s="6">
        <v>210486935.99000001</v>
      </c>
      <c r="D124" s="6">
        <v>0</v>
      </c>
      <c r="E124" s="6">
        <f t="shared" si="19"/>
        <v>46618336.420000002</v>
      </c>
      <c r="F124" s="6">
        <f t="shared" ref="F124" si="21">SUM(F118:F123)</f>
        <v>260355272.41</v>
      </c>
    </row>
    <row r="125" spans="2:8">
      <c r="F125" s="7" t="s">
        <v>9</v>
      </c>
    </row>
    <row r="126" spans="2:8">
      <c r="B126" s="91"/>
      <c r="C126" s="91"/>
      <c r="D126" s="91"/>
      <c r="E126" s="91"/>
      <c r="F126" s="91"/>
    </row>
    <row r="127" spans="2:8">
      <c r="B127" s="24" t="s">
        <v>51</v>
      </c>
      <c r="C127" s="25"/>
      <c r="D127" s="25"/>
      <c r="E127" s="25"/>
      <c r="F127" s="25"/>
    </row>
    <row r="128" spans="2:8" ht="46.9" customHeight="1">
      <c r="B128" s="23" t="s">
        <v>13</v>
      </c>
      <c r="C128" s="3" t="s">
        <v>5</v>
      </c>
      <c r="D128" s="3" t="s">
        <v>6</v>
      </c>
      <c r="E128" s="3" t="s">
        <v>7</v>
      </c>
      <c r="F128" s="3" t="s">
        <v>10</v>
      </c>
    </row>
    <row r="129" spans="2:6" ht="15" customHeight="1">
      <c r="B129" s="1" t="s">
        <v>0</v>
      </c>
      <c r="C129" s="65">
        <f t="shared" ref="C129:E134" si="22">SUM(C107+C118)</f>
        <v>126232052.67000002</v>
      </c>
      <c r="D129" s="65">
        <f t="shared" si="22"/>
        <v>30373674.730000004</v>
      </c>
      <c r="E129" s="65">
        <f t="shared" si="22"/>
        <v>82178575.905000001</v>
      </c>
      <c r="F129" s="4">
        <f>SUM(C129:E129)</f>
        <v>238784303.30500004</v>
      </c>
    </row>
    <row r="130" spans="2:6" ht="15" customHeight="1">
      <c r="B130" s="1" t="s">
        <v>1</v>
      </c>
      <c r="C130" s="65">
        <f t="shared" si="22"/>
        <v>184527794.08000001</v>
      </c>
      <c r="D130" s="65">
        <f t="shared" si="22"/>
        <v>41357649.24000001</v>
      </c>
      <c r="E130" s="65">
        <f t="shared" si="22"/>
        <v>43208814.045000002</v>
      </c>
      <c r="F130" s="4">
        <f t="shared" ref="F130:F134" si="23">SUM(C130:E130)</f>
        <v>269094257.36500001</v>
      </c>
    </row>
    <row r="131" spans="2:6" ht="15" customHeight="1">
      <c r="B131" s="1" t="s">
        <v>2</v>
      </c>
      <c r="C131" s="65">
        <f t="shared" si="22"/>
        <v>23729331.32</v>
      </c>
      <c r="D131" s="65">
        <f t="shared" si="22"/>
        <v>4274179.79</v>
      </c>
      <c r="E131" s="65">
        <f t="shared" si="22"/>
        <v>18501590</v>
      </c>
      <c r="F131" s="4">
        <f t="shared" si="23"/>
        <v>46505101.109999999</v>
      </c>
    </row>
    <row r="132" spans="2:6" ht="15" customHeight="1">
      <c r="B132" s="1" t="s">
        <v>3</v>
      </c>
      <c r="C132" s="65">
        <f t="shared" si="22"/>
        <v>6536752.1699999999</v>
      </c>
      <c r="D132" s="65">
        <f t="shared" si="22"/>
        <v>2698510.37</v>
      </c>
      <c r="E132" s="65">
        <f t="shared" si="22"/>
        <v>8419255.504999999</v>
      </c>
      <c r="F132" s="4">
        <f t="shared" si="23"/>
        <v>17654518.044999998</v>
      </c>
    </row>
    <row r="133" spans="2:6" ht="15" customHeight="1">
      <c r="B133" s="1" t="s">
        <v>4</v>
      </c>
      <c r="C133" s="65">
        <f t="shared" si="22"/>
        <v>515221431.72999996</v>
      </c>
      <c r="D133" s="65">
        <f t="shared" si="22"/>
        <v>112665739.99000001</v>
      </c>
      <c r="E133" s="65">
        <f t="shared" si="22"/>
        <v>213403679.84999999</v>
      </c>
      <c r="F133" s="4">
        <f t="shared" si="23"/>
        <v>841290851.57000005</v>
      </c>
    </row>
    <row r="134" spans="2:6" ht="15" customHeight="1" thickBot="1">
      <c r="B134" s="1" t="s">
        <v>18</v>
      </c>
      <c r="C134" s="65">
        <f t="shared" si="22"/>
        <v>21080615.050000001</v>
      </c>
      <c r="D134" s="65">
        <f t="shared" si="22"/>
        <v>11394750.050000001</v>
      </c>
      <c r="E134" s="65">
        <f t="shared" si="22"/>
        <v>414949106.59000003</v>
      </c>
      <c r="F134" s="4">
        <f t="shared" si="23"/>
        <v>447424471.69000006</v>
      </c>
    </row>
    <row r="135" spans="2:6" ht="16.5" thickBot="1">
      <c r="B135" s="5" t="s">
        <v>8</v>
      </c>
      <c r="C135" s="6">
        <f>SUM(C129:C134)</f>
        <v>877327977.01999998</v>
      </c>
      <c r="D135" s="6">
        <f t="shared" ref="D135" si="24">SUM(D129:D134)</f>
        <v>202764504.17000005</v>
      </c>
      <c r="E135" s="6">
        <f>SUM(E129:E134)</f>
        <v>780661021.89499998</v>
      </c>
      <c r="F135" s="6">
        <f>SUM(F129:F134)</f>
        <v>1860753503.085</v>
      </c>
    </row>
    <row r="136" spans="2:6">
      <c r="B136" s="8" t="s">
        <v>9</v>
      </c>
      <c r="C136" s="56"/>
      <c r="D136" s="8"/>
      <c r="E136" s="7"/>
      <c r="F136" s="7"/>
    </row>
    <row r="137" spans="2:6">
      <c r="B137" s="8" t="s">
        <v>9</v>
      </c>
      <c r="C137" s="56"/>
      <c r="D137" s="8"/>
      <c r="E137" s="7"/>
      <c r="F137" s="7"/>
    </row>
    <row r="138" spans="2:6">
      <c r="C138" s="56"/>
      <c r="D138" s="7"/>
      <c r="E138" s="7"/>
    </row>
    <row r="139" spans="2:6">
      <c r="C139" s="56"/>
      <c r="E139" s="7"/>
    </row>
    <row r="140" spans="2:6">
      <c r="C140" s="56"/>
      <c r="E140" s="7"/>
    </row>
    <row r="141" spans="2:6">
      <c r="C141" s="56"/>
      <c r="E141" s="7"/>
    </row>
    <row r="142" spans="2:6">
      <c r="C142" s="56"/>
      <c r="E142" s="7"/>
    </row>
  </sheetData>
  <mergeCells count="21">
    <mergeCell ref="B116:F116"/>
    <mergeCell ref="B83:F83"/>
    <mergeCell ref="B126:F126"/>
    <mergeCell ref="B94:F94"/>
    <mergeCell ref="B104:F104"/>
    <mergeCell ref="B72:F72"/>
    <mergeCell ref="B82:F82"/>
    <mergeCell ref="B93:F93"/>
    <mergeCell ref="B49:F49"/>
    <mergeCell ref="B60:F60"/>
    <mergeCell ref="B61:F61"/>
    <mergeCell ref="B39:F39"/>
    <mergeCell ref="B6:F6"/>
    <mergeCell ref="B16:F16"/>
    <mergeCell ref="B17:F17"/>
    <mergeCell ref="B71:F71"/>
    <mergeCell ref="B2:F3"/>
    <mergeCell ref="B4:F4"/>
    <mergeCell ref="B27:F27"/>
    <mergeCell ref="B28:F28"/>
    <mergeCell ref="B38:F38"/>
  </mergeCells>
  <pageMargins left="0.70866141732283472" right="0.70866141732283472" top="0.94488188976377963" bottom="1.3385826771653544" header="0.31496062992125984" footer="0.31496062992125984"/>
  <pageSetup paperSize="8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93"/>
  <sheetViews>
    <sheetView zoomScaleNormal="100" workbookViewId="0">
      <selection activeCell="D29" sqref="D29"/>
    </sheetView>
  </sheetViews>
  <sheetFormatPr defaultColWidth="8.85546875" defaultRowHeight="15"/>
  <cols>
    <col min="1" max="1" width="8.85546875" style="19"/>
    <col min="2" max="2" width="50.7109375" style="19" customWidth="1"/>
    <col min="3" max="3" width="27" style="19" customWidth="1"/>
    <col min="4" max="4" width="25.140625" style="19" customWidth="1"/>
    <col min="5" max="5" width="20.7109375" style="19" customWidth="1"/>
    <col min="6" max="6" width="30.7109375" style="19" customWidth="1"/>
    <col min="7" max="16384" width="8.85546875" style="19"/>
  </cols>
  <sheetData>
    <row r="2" spans="2:6" ht="15" customHeight="1">
      <c r="B2" s="85" t="s">
        <v>52</v>
      </c>
      <c r="C2" s="85"/>
      <c r="D2" s="85"/>
      <c r="E2" s="85"/>
      <c r="F2" s="85"/>
    </row>
    <row r="3" spans="2:6" ht="25.5" customHeight="1">
      <c r="B3" s="85"/>
      <c r="C3" s="85"/>
      <c r="D3" s="85"/>
      <c r="E3" s="85"/>
      <c r="F3" s="85"/>
    </row>
    <row r="4" spans="2:6">
      <c r="B4" s="97" t="s">
        <v>88</v>
      </c>
      <c r="C4" s="97"/>
      <c r="D4" s="97"/>
      <c r="E4" s="97"/>
      <c r="F4" s="97"/>
    </row>
    <row r="5" spans="2:6">
      <c r="B5" s="82"/>
      <c r="C5" s="82"/>
      <c r="D5" s="82"/>
      <c r="E5" s="82"/>
      <c r="F5" s="82"/>
    </row>
    <row r="6" spans="2:6">
      <c r="B6" s="98" t="s">
        <v>53</v>
      </c>
      <c r="C6" s="98"/>
      <c r="D6" s="98"/>
      <c r="E6" s="98"/>
      <c r="F6" s="98"/>
    </row>
    <row r="7" spans="2:6" ht="31.5">
      <c r="B7" s="29" t="s">
        <v>22</v>
      </c>
      <c r="C7" s="3" t="s">
        <v>5</v>
      </c>
      <c r="D7" s="3" t="s">
        <v>6</v>
      </c>
      <c r="E7" s="3" t="s">
        <v>7</v>
      </c>
      <c r="F7" s="3" t="s">
        <v>10</v>
      </c>
    </row>
    <row r="8" spans="2:6" ht="15.75">
      <c r="B8" s="1" t="s">
        <v>19</v>
      </c>
      <c r="C8" s="70">
        <v>141957192.08500001</v>
      </c>
      <c r="D8" s="70">
        <v>244734.39</v>
      </c>
      <c r="E8" s="70">
        <v>1146908.835</v>
      </c>
      <c r="F8" s="20">
        <f>SUM(C8:E8)</f>
        <v>143348835.31</v>
      </c>
    </row>
    <row r="9" spans="2:6" ht="16.5" thickBot="1">
      <c r="B9" s="1" t="s">
        <v>15</v>
      </c>
      <c r="C9" s="70">
        <v>8893397.8450000007</v>
      </c>
      <c r="D9" s="70">
        <v>0</v>
      </c>
      <c r="E9" s="70">
        <v>731873.2</v>
      </c>
      <c r="F9" s="20">
        <f>SUM(C9:E9)</f>
        <v>9625271.0449999999</v>
      </c>
    </row>
    <row r="10" spans="2:6" ht="16.5" thickBot="1">
      <c r="B10" s="5" t="s">
        <v>8</v>
      </c>
      <c r="C10" s="69">
        <f>SUM(C8:C9)</f>
        <v>150850589.93000001</v>
      </c>
      <c r="D10" s="69">
        <f>SUM(D8:D9)</f>
        <v>244734.39</v>
      </c>
      <c r="E10" s="69">
        <f>SUM(E8:E9)</f>
        <v>1878782.0349999999</v>
      </c>
      <c r="F10" s="68">
        <f>SUM(F8:F9)</f>
        <v>152974106.35499999</v>
      </c>
    </row>
    <row r="11" spans="2:6" ht="19.5" customHeight="1">
      <c r="B11" s="95" t="s">
        <v>20</v>
      </c>
      <c r="C11" s="95"/>
      <c r="D11" s="95"/>
      <c r="E11" s="95"/>
      <c r="F11" s="95"/>
    </row>
    <row r="13" spans="2:6">
      <c r="B13" s="96" t="s">
        <v>54</v>
      </c>
      <c r="C13" s="96"/>
      <c r="D13" s="96"/>
      <c r="E13" s="96"/>
      <c r="F13" s="96"/>
    </row>
    <row r="14" spans="2:6" ht="31.5">
      <c r="B14" s="29" t="s">
        <v>22</v>
      </c>
      <c r="C14" s="3" t="s">
        <v>5</v>
      </c>
      <c r="D14" s="3" t="s">
        <v>6</v>
      </c>
      <c r="E14" s="3" t="s">
        <v>7</v>
      </c>
      <c r="F14" s="3" t="s">
        <v>10</v>
      </c>
    </row>
    <row r="15" spans="2:6" ht="15.75">
      <c r="B15" s="1" t="s">
        <v>19</v>
      </c>
      <c r="C15" s="70">
        <v>234578158.42499998</v>
      </c>
      <c r="D15" s="70">
        <v>7675.83</v>
      </c>
      <c r="E15" s="70">
        <v>324575547.07499999</v>
      </c>
      <c r="F15" s="20">
        <f>SUM(C15:E15)</f>
        <v>559161381.32999992</v>
      </c>
    </row>
    <row r="16" spans="2:6" ht="16.5" thickBot="1">
      <c r="B16" s="1" t="s">
        <v>15</v>
      </c>
      <c r="C16" s="70">
        <v>181021172.32999998</v>
      </c>
      <c r="D16" s="70">
        <v>0</v>
      </c>
      <c r="E16" s="70">
        <v>60390643.649999999</v>
      </c>
      <c r="F16" s="20">
        <f>SUM(C16:E16)</f>
        <v>241411815.97999999</v>
      </c>
    </row>
    <row r="17" spans="2:6" ht="16.5" thickBot="1">
      <c r="B17" s="5" t="s">
        <v>8</v>
      </c>
      <c r="C17" s="69">
        <f>SUM(C15:C16)</f>
        <v>415599330.755</v>
      </c>
      <c r="D17" s="69">
        <f>SUM(D15:D16)</f>
        <v>7675.83</v>
      </c>
      <c r="E17" s="69">
        <f>SUM(E15:E16)</f>
        <v>384966190.72499996</v>
      </c>
      <c r="F17" s="68">
        <f>SUM(F15:F16)</f>
        <v>800573197.30999994</v>
      </c>
    </row>
    <row r="18" spans="2:6" ht="13.7" customHeight="1">
      <c r="B18" s="95" t="s">
        <v>20</v>
      </c>
      <c r="C18" s="95"/>
      <c r="D18" s="95"/>
      <c r="E18" s="95"/>
      <c r="F18" s="95"/>
    </row>
    <row r="19" spans="2:6" ht="12.75" customHeight="1"/>
    <row r="20" spans="2:6">
      <c r="B20" s="98" t="s">
        <v>55</v>
      </c>
      <c r="C20" s="98"/>
      <c r="D20" s="98"/>
      <c r="E20" s="98"/>
      <c r="F20" s="98"/>
    </row>
    <row r="21" spans="2:6" ht="31.5">
      <c r="B21" s="29" t="s">
        <v>22</v>
      </c>
      <c r="C21" s="3" t="s">
        <v>5</v>
      </c>
      <c r="D21" s="3" t="s">
        <v>6</v>
      </c>
      <c r="E21" s="3" t="s">
        <v>7</v>
      </c>
      <c r="F21" s="3" t="s">
        <v>10</v>
      </c>
    </row>
    <row r="22" spans="2:6" ht="15.75">
      <c r="B22" s="1" t="s">
        <v>14</v>
      </c>
      <c r="C22" s="70">
        <f t="shared" ref="C22:F23" si="0">SUM(C8,C15)</f>
        <v>376535350.50999999</v>
      </c>
      <c r="D22" s="70">
        <f t="shared" si="0"/>
        <v>252410.22</v>
      </c>
      <c r="E22" s="70">
        <f t="shared" si="0"/>
        <v>325722455.90999997</v>
      </c>
      <c r="F22" s="20">
        <f t="shared" si="0"/>
        <v>702510216.63999987</v>
      </c>
    </row>
    <row r="23" spans="2:6" ht="16.5" thickBot="1">
      <c r="B23" s="1" t="s">
        <v>15</v>
      </c>
      <c r="C23" s="70">
        <f t="shared" si="0"/>
        <v>189914570.17499998</v>
      </c>
      <c r="D23" s="70">
        <f t="shared" si="0"/>
        <v>0</v>
      </c>
      <c r="E23" s="70">
        <f t="shared" si="0"/>
        <v>61122516.850000001</v>
      </c>
      <c r="F23" s="20">
        <f t="shared" si="0"/>
        <v>251037087.02499998</v>
      </c>
    </row>
    <row r="24" spans="2:6" ht="16.5" thickBot="1">
      <c r="B24" s="5" t="s">
        <v>8</v>
      </c>
      <c r="C24" s="69">
        <f>SUM(C22:C23)</f>
        <v>566449920.68499994</v>
      </c>
      <c r="D24" s="69">
        <f>SUM(D22:D23)</f>
        <v>252410.22</v>
      </c>
      <c r="E24" s="69">
        <f>SUM(E22:E23)</f>
        <v>386844972.75999999</v>
      </c>
      <c r="F24" s="68">
        <f>SUM(F22:F23)</f>
        <v>953547303.66499984</v>
      </c>
    </row>
    <row r="25" spans="2:6">
      <c r="B25" s="95" t="s">
        <v>20</v>
      </c>
      <c r="C25" s="95"/>
      <c r="D25" s="95"/>
      <c r="E25" s="95"/>
      <c r="F25" s="95"/>
    </row>
    <row r="26" spans="2:6" ht="15.75">
      <c r="B26" s="26"/>
      <c r="C26" s="27"/>
      <c r="D26" s="27"/>
      <c r="E26" s="27"/>
      <c r="F26" s="27"/>
    </row>
    <row r="27" spans="2:6">
      <c r="B27" s="98" t="s">
        <v>31</v>
      </c>
      <c r="C27" s="98"/>
      <c r="D27" s="98"/>
      <c r="E27" s="98"/>
      <c r="F27" s="98"/>
    </row>
    <row r="28" spans="2:6" ht="31.5">
      <c r="B28" s="29" t="s">
        <v>22</v>
      </c>
      <c r="C28" s="3" t="s">
        <v>5</v>
      </c>
      <c r="D28" s="3" t="s">
        <v>6</v>
      </c>
      <c r="E28" s="3" t="s">
        <v>7</v>
      </c>
      <c r="F28" s="3" t="s">
        <v>10</v>
      </c>
    </row>
    <row r="29" spans="2:6" ht="15.75">
      <c r="B29" s="1" t="s">
        <v>19</v>
      </c>
      <c r="C29" s="70">
        <v>140272373.94499999</v>
      </c>
      <c r="D29" s="70">
        <v>56834.090000000004</v>
      </c>
      <c r="E29" s="70">
        <v>1007729.3200000001</v>
      </c>
      <c r="F29" s="20">
        <f>SUM(C29:E29)</f>
        <v>141336937.35499999</v>
      </c>
    </row>
    <row r="30" spans="2:6" ht="16.5" thickBot="1">
      <c r="B30" s="1" t="s">
        <v>15</v>
      </c>
      <c r="C30" s="70">
        <v>7625173.8499999996</v>
      </c>
      <c r="D30" s="70">
        <v>0</v>
      </c>
      <c r="E30" s="70">
        <v>668525.505</v>
      </c>
      <c r="F30" s="20">
        <f>SUM(C30:E30)</f>
        <v>8293699.3549999995</v>
      </c>
    </row>
    <row r="31" spans="2:6" ht="16.5" thickBot="1">
      <c r="B31" s="5" t="s">
        <v>8</v>
      </c>
      <c r="C31" s="69">
        <f>SUM(C29:C30)</f>
        <v>147897547.79499999</v>
      </c>
      <c r="D31" s="69">
        <f>SUM(D29:D30)</f>
        <v>56834.090000000004</v>
      </c>
      <c r="E31" s="69">
        <f>SUM(E29:E30)</f>
        <v>1676254.8250000002</v>
      </c>
      <c r="F31" s="68">
        <f>SUM(F29:F30)</f>
        <v>149630636.70999998</v>
      </c>
    </row>
    <row r="32" spans="2:6">
      <c r="B32" s="95" t="s">
        <v>20</v>
      </c>
      <c r="C32" s="95"/>
      <c r="D32" s="95"/>
      <c r="E32" s="95"/>
      <c r="F32" s="95"/>
    </row>
    <row r="34" spans="2:6">
      <c r="B34" s="96" t="s">
        <v>56</v>
      </c>
      <c r="C34" s="96"/>
      <c r="D34" s="96"/>
      <c r="E34" s="96"/>
      <c r="F34" s="96"/>
    </row>
    <row r="35" spans="2:6" ht="31.5">
      <c r="B35" s="29" t="s">
        <v>22</v>
      </c>
      <c r="C35" s="3" t="s">
        <v>5</v>
      </c>
      <c r="D35" s="3" t="s">
        <v>6</v>
      </c>
      <c r="E35" s="3" t="s">
        <v>7</v>
      </c>
      <c r="F35" s="3" t="s">
        <v>10</v>
      </c>
    </row>
    <row r="36" spans="2:6" ht="15.75">
      <c r="B36" s="1" t="s">
        <v>19</v>
      </c>
      <c r="C36" s="70">
        <v>225832545.33499998</v>
      </c>
      <c r="D36" s="70">
        <v>7675.83</v>
      </c>
      <c r="E36" s="70">
        <v>292813290.86500001</v>
      </c>
      <c r="F36" s="20">
        <f>SUM(C36:E36)</f>
        <v>518653512.02999997</v>
      </c>
    </row>
    <row r="37" spans="2:6" ht="16.5" thickBot="1">
      <c r="B37" s="1" t="s">
        <v>15</v>
      </c>
      <c r="C37" s="70">
        <v>140589856.72</v>
      </c>
      <c r="D37" s="70">
        <v>0</v>
      </c>
      <c r="E37" s="70">
        <v>52045805.780000001</v>
      </c>
      <c r="F37" s="20">
        <f>SUM(C37:E37)</f>
        <v>192635662.5</v>
      </c>
    </row>
    <row r="38" spans="2:6" ht="16.5" thickBot="1">
      <c r="B38" s="5" t="s">
        <v>8</v>
      </c>
      <c r="C38" s="69">
        <f>SUM(C36:C37)</f>
        <v>366422402.05499995</v>
      </c>
      <c r="D38" s="69">
        <f>SUM(D36:D37)</f>
        <v>7675.83</v>
      </c>
      <c r="E38" s="69">
        <f>SUM(E36:E37)</f>
        <v>344859096.64499998</v>
      </c>
      <c r="F38" s="68">
        <f>SUM(F36:F37)</f>
        <v>711289174.52999997</v>
      </c>
    </row>
    <row r="39" spans="2:6">
      <c r="B39" s="95" t="s">
        <v>20</v>
      </c>
      <c r="C39" s="95"/>
      <c r="D39" s="95"/>
      <c r="E39" s="95"/>
      <c r="F39" s="95"/>
    </row>
    <row r="41" spans="2:6">
      <c r="B41" s="96" t="s">
        <v>57</v>
      </c>
      <c r="C41" s="96"/>
      <c r="D41" s="96"/>
      <c r="E41" s="96"/>
      <c r="F41" s="96"/>
    </row>
    <row r="42" spans="2:6" ht="31.5">
      <c r="B42" s="29" t="s">
        <v>22</v>
      </c>
      <c r="C42" s="3" t="s">
        <v>5</v>
      </c>
      <c r="D42" s="3" t="s">
        <v>6</v>
      </c>
      <c r="E42" s="3" t="s">
        <v>7</v>
      </c>
      <c r="F42" s="3" t="s">
        <v>10</v>
      </c>
    </row>
    <row r="43" spans="2:6" ht="15.75">
      <c r="B43" s="1" t="s">
        <v>19</v>
      </c>
      <c r="C43" s="70">
        <f>SUM(C29,C36)</f>
        <v>366104919.27999997</v>
      </c>
      <c r="D43" s="70">
        <f t="shared" ref="D43:E43" si="1">SUM(D29,D36)</f>
        <v>64509.920000000006</v>
      </c>
      <c r="E43" s="70">
        <f t="shared" si="1"/>
        <v>293821020.185</v>
      </c>
      <c r="F43" s="20">
        <f>SUM(C43:E43)</f>
        <v>659990449.38499999</v>
      </c>
    </row>
    <row r="44" spans="2:6" ht="16.5" thickBot="1">
      <c r="B44" s="1" t="s">
        <v>15</v>
      </c>
      <c r="C44" s="70">
        <f>SUM(C30,C37)</f>
        <v>148215030.56999999</v>
      </c>
      <c r="D44" s="70">
        <f t="shared" ref="D44:E44" si="2">SUM(D30,D37)</f>
        <v>0</v>
      </c>
      <c r="E44" s="70">
        <f t="shared" si="2"/>
        <v>52714331.285000004</v>
      </c>
      <c r="F44" s="20">
        <f>SUM(C44:E44)</f>
        <v>200929361.85499999</v>
      </c>
    </row>
    <row r="45" spans="2:6" ht="16.5" thickBot="1">
      <c r="B45" s="5" t="s">
        <v>8</v>
      </c>
      <c r="C45" s="69">
        <f>SUM(C43:C44)</f>
        <v>514319949.84999996</v>
      </c>
      <c r="D45" s="69">
        <f>SUM(D43:D44)</f>
        <v>64509.920000000006</v>
      </c>
      <c r="E45" s="69">
        <f>SUM(E43:E44)</f>
        <v>346535351.47000003</v>
      </c>
      <c r="F45" s="68">
        <f>SUM(F43:F44)</f>
        <v>860919811.24000001</v>
      </c>
    </row>
    <row r="46" spans="2:6">
      <c r="B46" s="95" t="s">
        <v>20</v>
      </c>
      <c r="C46" s="95"/>
      <c r="D46" s="95"/>
      <c r="E46" s="95"/>
      <c r="F46" s="95"/>
    </row>
    <row r="47" spans="2:6" ht="15.75">
      <c r="B47" s="26"/>
      <c r="C47" s="27"/>
      <c r="D47" s="27"/>
      <c r="E47" s="27"/>
      <c r="F47" s="27"/>
    </row>
    <row r="48" spans="2:6">
      <c r="B48" s="96" t="s">
        <v>58</v>
      </c>
      <c r="C48" s="96"/>
      <c r="D48" s="96"/>
      <c r="E48" s="96"/>
      <c r="F48" s="96"/>
    </row>
    <row r="49" spans="2:6" ht="31.5">
      <c r="B49" s="29" t="s">
        <v>22</v>
      </c>
      <c r="C49" s="3" t="s">
        <v>5</v>
      </c>
      <c r="D49" s="3" t="s">
        <v>6</v>
      </c>
      <c r="E49" s="3" t="s">
        <v>7</v>
      </c>
      <c r="F49" s="3" t="s">
        <v>10</v>
      </c>
    </row>
    <row r="50" spans="2:6" ht="15.75">
      <c r="B50" s="1" t="s">
        <v>19</v>
      </c>
      <c r="C50" s="70">
        <v>1709859.11</v>
      </c>
      <c r="D50" s="70">
        <v>131514.12999999998</v>
      </c>
      <c r="E50" s="70">
        <v>28904.449999999997</v>
      </c>
      <c r="F50" s="20">
        <f>SUM(C50:E50)</f>
        <v>1870277.69</v>
      </c>
    </row>
    <row r="51" spans="2:6" ht="16.5" thickBot="1">
      <c r="B51" s="1" t="s">
        <v>15</v>
      </c>
      <c r="C51" s="70">
        <v>1055847.69</v>
      </c>
      <c r="D51" s="70">
        <v>0</v>
      </c>
      <c r="E51" s="70">
        <v>22202.880000000001</v>
      </c>
      <c r="F51" s="20">
        <f>SUM(C51:E51)</f>
        <v>1078050.5699999998</v>
      </c>
    </row>
    <row r="52" spans="2:6" ht="16.5" thickBot="1">
      <c r="B52" s="5" t="s">
        <v>8</v>
      </c>
      <c r="C52" s="69">
        <f>SUM(C50:C51)</f>
        <v>2765706.8</v>
      </c>
      <c r="D52" s="69">
        <f>SUM(D50:D51)</f>
        <v>131514.12999999998</v>
      </c>
      <c r="E52" s="69">
        <f>SUM(E50:E51)</f>
        <v>51107.33</v>
      </c>
      <c r="F52" s="68">
        <f>SUM(F50:F51)</f>
        <v>2948328.26</v>
      </c>
    </row>
    <row r="53" spans="2:6">
      <c r="B53" s="95" t="s">
        <v>20</v>
      </c>
      <c r="C53" s="95"/>
      <c r="D53" s="95"/>
      <c r="E53" s="95"/>
      <c r="F53" s="95"/>
    </row>
    <row r="55" spans="2:6">
      <c r="B55" s="96" t="s">
        <v>59</v>
      </c>
      <c r="C55" s="96"/>
      <c r="D55" s="96"/>
      <c r="E55" s="96"/>
      <c r="F55" s="96"/>
    </row>
    <row r="56" spans="2:6" ht="31.5">
      <c r="B56" s="29" t="s">
        <v>22</v>
      </c>
      <c r="C56" s="3" t="s">
        <v>5</v>
      </c>
      <c r="D56" s="3" t="s">
        <v>6</v>
      </c>
      <c r="E56" s="3" t="s">
        <v>7</v>
      </c>
      <c r="F56" s="3" t="s">
        <v>10</v>
      </c>
    </row>
    <row r="57" spans="2:6" ht="15.75">
      <c r="B57" s="1" t="s">
        <v>19</v>
      </c>
      <c r="C57" s="70">
        <v>21800513.91</v>
      </c>
      <c r="D57" s="70">
        <v>0</v>
      </c>
      <c r="E57" s="70">
        <v>11156115.055</v>
      </c>
      <c r="F57" s="20">
        <f>SUM(C57:E57)</f>
        <v>32956628.965</v>
      </c>
    </row>
    <row r="58" spans="2:6" ht="16.5" thickBot="1">
      <c r="B58" s="1" t="s">
        <v>15</v>
      </c>
      <c r="C58" s="70">
        <v>42128025.730000004</v>
      </c>
      <c r="D58" s="70">
        <v>0</v>
      </c>
      <c r="E58" s="70">
        <v>18181178.129999999</v>
      </c>
      <c r="F58" s="20">
        <f>SUM(C58:E58)</f>
        <v>60309203.859999999</v>
      </c>
    </row>
    <row r="59" spans="2:6" ht="16.5" thickBot="1">
      <c r="B59" s="5" t="s">
        <v>8</v>
      </c>
      <c r="C59" s="69">
        <f>SUM(C57:C58)</f>
        <v>63928539.640000001</v>
      </c>
      <c r="D59" s="69">
        <f>SUM(D57:D58)</f>
        <v>0</v>
      </c>
      <c r="E59" s="69">
        <f>SUM(E57:E58)</f>
        <v>29337293.184999999</v>
      </c>
      <c r="F59" s="68">
        <f>SUM(F57:F58)</f>
        <v>93265832.825000003</v>
      </c>
    </row>
    <row r="60" spans="2:6">
      <c r="B60" s="95" t="s">
        <v>20</v>
      </c>
      <c r="C60" s="95"/>
      <c r="D60" s="95"/>
      <c r="E60" s="95"/>
      <c r="F60" s="95"/>
    </row>
    <row r="62" spans="2:6">
      <c r="B62" s="96" t="s">
        <v>60</v>
      </c>
      <c r="C62" s="96"/>
      <c r="D62" s="96"/>
      <c r="E62" s="96"/>
      <c r="F62" s="96"/>
    </row>
    <row r="63" spans="2:6" ht="31.5">
      <c r="B63" s="29" t="s">
        <v>22</v>
      </c>
      <c r="C63" s="3" t="s">
        <v>5</v>
      </c>
      <c r="D63" s="3" t="s">
        <v>6</v>
      </c>
      <c r="E63" s="3" t="s">
        <v>7</v>
      </c>
      <c r="F63" s="3" t="s">
        <v>10</v>
      </c>
    </row>
    <row r="64" spans="2:6" ht="15.75">
      <c r="B64" s="1" t="s">
        <v>19</v>
      </c>
      <c r="C64" s="70">
        <f>SUM(C50,C57)</f>
        <v>23510373.02</v>
      </c>
      <c r="D64" s="70">
        <f t="shared" ref="D64:E64" si="3">SUM(D50,D57)</f>
        <v>131514.12999999998</v>
      </c>
      <c r="E64" s="70">
        <f t="shared" si="3"/>
        <v>11185019.504999999</v>
      </c>
      <c r="F64" s="20">
        <f>SUM(C64:E64)</f>
        <v>34826906.655000001</v>
      </c>
    </row>
    <row r="65" spans="2:6" ht="16.5" thickBot="1">
      <c r="B65" s="1" t="s">
        <v>15</v>
      </c>
      <c r="C65" s="70">
        <f>SUM(C51,C58)</f>
        <v>43183873.420000002</v>
      </c>
      <c r="D65" s="70">
        <f t="shared" ref="D65:E65" si="4">SUM(D51,D58)</f>
        <v>0</v>
      </c>
      <c r="E65" s="70">
        <f t="shared" si="4"/>
        <v>18203381.009999998</v>
      </c>
      <c r="F65" s="20">
        <f>SUM(C65:E65)</f>
        <v>61387254.43</v>
      </c>
    </row>
    <row r="66" spans="2:6" ht="16.5" thickBot="1">
      <c r="B66" s="5" t="s">
        <v>8</v>
      </c>
      <c r="C66" s="69">
        <f>SUM(C64:C65)</f>
        <v>66694246.439999998</v>
      </c>
      <c r="D66" s="69">
        <f>SUM(D64:D65)</f>
        <v>131514.12999999998</v>
      </c>
      <c r="E66" s="69">
        <f>SUM(E64:E65)</f>
        <v>29388400.514999997</v>
      </c>
      <c r="F66" s="68">
        <f>SUM(F64:F65)</f>
        <v>96214161.085000008</v>
      </c>
    </row>
    <row r="67" spans="2:6">
      <c r="B67" s="95" t="s">
        <v>20</v>
      </c>
      <c r="C67" s="95"/>
      <c r="D67" s="95"/>
      <c r="E67" s="95"/>
      <c r="F67" s="95"/>
    </row>
    <row r="68" spans="2:6" ht="15.75">
      <c r="B68" s="26"/>
      <c r="C68" s="27"/>
      <c r="D68" s="27"/>
      <c r="E68" s="27"/>
      <c r="F68" s="27"/>
    </row>
    <row r="69" spans="2:6">
      <c r="B69" s="96" t="s">
        <v>61</v>
      </c>
      <c r="C69" s="96"/>
      <c r="D69" s="96"/>
      <c r="E69" s="96"/>
      <c r="F69" s="96"/>
    </row>
    <row r="70" spans="2:6" ht="31.5">
      <c r="B70" s="29" t="s">
        <v>22</v>
      </c>
      <c r="C70" s="3" t="s">
        <v>5</v>
      </c>
      <c r="D70" s="3" t="s">
        <v>6</v>
      </c>
      <c r="E70" s="3" t="s">
        <v>7</v>
      </c>
      <c r="F70" s="3" t="s">
        <v>10</v>
      </c>
    </row>
    <row r="71" spans="2:6" ht="15.75">
      <c r="B71" s="1" t="s">
        <v>19</v>
      </c>
      <c r="C71" s="70">
        <v>141982233.05500001</v>
      </c>
      <c r="D71" s="70">
        <v>188348.21999999997</v>
      </c>
      <c r="E71" s="70">
        <v>1036633.77</v>
      </c>
      <c r="F71" s="20">
        <f>SUM(C71:E71)</f>
        <v>143207215.04500002</v>
      </c>
    </row>
    <row r="72" spans="2:6" ht="16.5" thickBot="1">
      <c r="B72" s="1" t="s">
        <v>15</v>
      </c>
      <c r="C72" s="70">
        <v>8681021.5399999991</v>
      </c>
      <c r="D72" s="70">
        <v>0</v>
      </c>
      <c r="E72" s="70">
        <v>690728.38500000001</v>
      </c>
      <c r="F72" s="20">
        <f>SUM(C72:E72)</f>
        <v>9371749.9249999989</v>
      </c>
    </row>
    <row r="73" spans="2:6" ht="16.5" thickBot="1">
      <c r="B73" s="5" t="s">
        <v>8</v>
      </c>
      <c r="C73" s="69">
        <f>SUM(C71:C72)</f>
        <v>150663254.595</v>
      </c>
      <c r="D73" s="69">
        <f>SUM(D71:D72)</f>
        <v>188348.21999999997</v>
      </c>
      <c r="E73" s="69">
        <f>SUM(E71:E72)</f>
        <v>1727362.155</v>
      </c>
      <c r="F73" s="68">
        <f>SUM(F71:F72)</f>
        <v>152578964.97000003</v>
      </c>
    </row>
    <row r="74" spans="2:6">
      <c r="B74" s="95" t="s">
        <v>20</v>
      </c>
      <c r="C74" s="95"/>
      <c r="D74" s="95"/>
      <c r="E74" s="95"/>
      <c r="F74" s="95"/>
    </row>
    <row r="76" spans="2:6">
      <c r="B76" s="96" t="s">
        <v>62</v>
      </c>
      <c r="C76" s="96"/>
      <c r="D76" s="96"/>
      <c r="E76" s="96"/>
      <c r="F76" s="96"/>
    </row>
    <row r="77" spans="2:6" ht="31.5">
      <c r="B77" s="29" t="s">
        <v>22</v>
      </c>
      <c r="C77" s="3" t="s">
        <v>5</v>
      </c>
      <c r="D77" s="3" t="s">
        <v>6</v>
      </c>
      <c r="E77" s="3" t="s">
        <v>7</v>
      </c>
      <c r="F77" s="3" t="s">
        <v>10</v>
      </c>
    </row>
    <row r="78" spans="2:6" ht="15.75">
      <c r="B78" s="1" t="s">
        <v>19</v>
      </c>
      <c r="C78" s="70">
        <v>247633059.245</v>
      </c>
      <c r="D78" s="70">
        <v>7675.83</v>
      </c>
      <c r="E78" s="70">
        <v>303969405.92000002</v>
      </c>
      <c r="F78" s="20">
        <f>SUM(C78:E78)</f>
        <v>551610140.995</v>
      </c>
    </row>
    <row r="79" spans="2:6" ht="16.5" thickBot="1">
      <c r="B79" s="1" t="s">
        <v>15</v>
      </c>
      <c r="C79" s="70">
        <v>182717882.44999999</v>
      </c>
      <c r="D79" s="70">
        <v>0</v>
      </c>
      <c r="E79" s="70">
        <v>70226983.909999996</v>
      </c>
      <c r="F79" s="20">
        <f>SUM(C79:E79)</f>
        <v>252944866.35999998</v>
      </c>
    </row>
    <row r="80" spans="2:6" ht="16.5" thickBot="1">
      <c r="B80" s="5" t="s">
        <v>8</v>
      </c>
      <c r="C80" s="69">
        <f>SUM(C78:C79)</f>
        <v>430350941.69499999</v>
      </c>
      <c r="D80" s="69">
        <f>SUM(D78:D79)</f>
        <v>7675.83</v>
      </c>
      <c r="E80" s="69">
        <f>SUM(E78:E79)</f>
        <v>374196389.83000004</v>
      </c>
      <c r="F80" s="68">
        <f>SUM(F78:F79)</f>
        <v>804555007.35500002</v>
      </c>
    </row>
    <row r="81" spans="2:6">
      <c r="B81" s="95" t="s">
        <v>20</v>
      </c>
      <c r="C81" s="95"/>
      <c r="D81" s="95"/>
      <c r="E81" s="95"/>
      <c r="F81" s="95"/>
    </row>
    <row r="82" spans="2:6">
      <c r="F82" s="21" t="s">
        <v>9</v>
      </c>
    </row>
    <row r="83" spans="2:6">
      <c r="B83" s="96" t="s">
        <v>63</v>
      </c>
      <c r="C83" s="96"/>
      <c r="D83" s="96"/>
      <c r="E83" s="96"/>
      <c r="F83" s="96"/>
    </row>
    <row r="84" spans="2:6" ht="31.5">
      <c r="B84" s="29" t="s">
        <v>22</v>
      </c>
      <c r="C84" s="3" t="s">
        <v>5</v>
      </c>
      <c r="D84" s="3" t="s">
        <v>6</v>
      </c>
      <c r="E84" s="3" t="s">
        <v>7</v>
      </c>
      <c r="F84" s="3" t="s">
        <v>10</v>
      </c>
    </row>
    <row r="85" spans="2:6" ht="15.75">
      <c r="B85" s="1" t="s">
        <v>19</v>
      </c>
      <c r="C85" s="70">
        <f>SUM(C71,C78)</f>
        <v>389615292.30000001</v>
      </c>
      <c r="D85" s="70">
        <f t="shared" ref="D85:E85" si="5">SUM(D71,D78)</f>
        <v>196024.04999999996</v>
      </c>
      <c r="E85" s="70">
        <f t="shared" si="5"/>
        <v>305006039.69</v>
      </c>
      <c r="F85" s="20">
        <f>SUM(C85:E85)</f>
        <v>694817356.03999996</v>
      </c>
    </row>
    <row r="86" spans="2:6" ht="16.5" thickBot="1">
      <c r="B86" s="1" t="s">
        <v>15</v>
      </c>
      <c r="C86" s="70">
        <f>SUM(C72,C79)</f>
        <v>191398903.98999998</v>
      </c>
      <c r="D86" s="70">
        <f t="shared" ref="D86:E86" si="6">SUM(D72,D79)</f>
        <v>0</v>
      </c>
      <c r="E86" s="70">
        <f t="shared" si="6"/>
        <v>70917712.295000002</v>
      </c>
      <c r="F86" s="20">
        <f>SUM(C86:E86)</f>
        <v>262316616.28499997</v>
      </c>
    </row>
    <row r="87" spans="2:6" ht="16.5" thickBot="1">
      <c r="B87" s="5" t="s">
        <v>8</v>
      </c>
      <c r="C87" s="69">
        <f>SUM(C85:C86)</f>
        <v>581014196.28999996</v>
      </c>
      <c r="D87" s="69">
        <f t="shared" ref="D87:E87" si="7">SUM(D85:D86)</f>
        <v>196024.04999999996</v>
      </c>
      <c r="E87" s="69">
        <f t="shared" si="7"/>
        <v>375923751.98500001</v>
      </c>
      <c r="F87" s="68">
        <f>SUM(F73,F80)</f>
        <v>957133972.32500005</v>
      </c>
    </row>
    <row r="88" spans="2:6">
      <c r="B88" s="95" t="s">
        <v>20</v>
      </c>
      <c r="C88" s="95"/>
      <c r="D88" s="95"/>
      <c r="E88" s="95"/>
      <c r="F88" s="95"/>
    </row>
    <row r="89" spans="2:6">
      <c r="B89" s="22" t="s">
        <v>9</v>
      </c>
      <c r="C89" s="22"/>
      <c r="D89" s="22"/>
      <c r="E89" s="22"/>
      <c r="F89" s="21" t="s">
        <v>9</v>
      </c>
    </row>
    <row r="90" spans="2:6">
      <c r="B90" s="19" t="s">
        <v>9</v>
      </c>
      <c r="C90" s="21" t="s">
        <v>9</v>
      </c>
    </row>
    <row r="91" spans="2:6">
      <c r="C91" s="21" t="s">
        <v>9</v>
      </c>
      <c r="D91" s="21" t="s">
        <v>9</v>
      </c>
      <c r="E91" s="21" t="s">
        <v>9</v>
      </c>
    </row>
    <row r="92" spans="2:6">
      <c r="C92" s="19" t="s">
        <v>9</v>
      </c>
    </row>
    <row r="93" spans="2:6">
      <c r="C93" s="19" t="s">
        <v>9</v>
      </c>
    </row>
  </sheetData>
  <mergeCells count="26">
    <mergeCell ref="B2:F3"/>
    <mergeCell ref="B4:F4"/>
    <mergeCell ref="B6:F6"/>
    <mergeCell ref="B41:F41"/>
    <mergeCell ref="B20:F20"/>
    <mergeCell ref="B27:F27"/>
    <mergeCell ref="B34:F34"/>
    <mergeCell ref="B13:F13"/>
    <mergeCell ref="B11:F11"/>
    <mergeCell ref="B18:F18"/>
    <mergeCell ref="B25:F25"/>
    <mergeCell ref="B32:F32"/>
    <mergeCell ref="B39:F39"/>
    <mergeCell ref="B88:F88"/>
    <mergeCell ref="B46:F46"/>
    <mergeCell ref="B53:F53"/>
    <mergeCell ref="B60:F60"/>
    <mergeCell ref="B67:F67"/>
    <mergeCell ref="B74:F74"/>
    <mergeCell ref="B55:F55"/>
    <mergeCell ref="B48:F48"/>
    <mergeCell ref="B83:F83"/>
    <mergeCell ref="B62:F62"/>
    <mergeCell ref="B69:F69"/>
    <mergeCell ref="B76:F76"/>
    <mergeCell ref="B81:F81"/>
  </mergeCells>
  <pageMargins left="0.70866141732283472" right="0.70866141732283472" top="1.5354330708661419" bottom="1.7322834645669292" header="0.31496062992125984" footer="0.31496062992125984"/>
  <pageSetup paperSize="8"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0"/>
  <sheetViews>
    <sheetView zoomScaleNormal="100" workbookViewId="0">
      <selection activeCell="B2" sqref="B2:F3"/>
    </sheetView>
  </sheetViews>
  <sheetFormatPr defaultColWidth="8.85546875" defaultRowHeight="15"/>
  <cols>
    <col min="1" max="1" width="8.85546875" style="19"/>
    <col min="2" max="2" width="50.7109375" style="19" customWidth="1"/>
    <col min="3" max="5" width="26.7109375" style="19" customWidth="1"/>
    <col min="6" max="6" width="30.7109375" style="19" customWidth="1"/>
    <col min="7" max="16384" width="8.85546875" style="19"/>
  </cols>
  <sheetData>
    <row r="2" spans="2:6">
      <c r="B2" s="85" t="s">
        <v>87</v>
      </c>
      <c r="C2" s="85"/>
      <c r="D2" s="85"/>
      <c r="E2" s="85"/>
      <c r="F2" s="85"/>
    </row>
    <row r="3" spans="2:6" ht="27" customHeight="1">
      <c r="B3" s="85"/>
      <c r="C3" s="85"/>
      <c r="D3" s="85"/>
      <c r="E3" s="85"/>
      <c r="F3" s="85"/>
    </row>
    <row r="4" spans="2:6">
      <c r="B4" s="97" t="s">
        <v>88</v>
      </c>
      <c r="C4" s="97"/>
      <c r="D4" s="97"/>
      <c r="E4" s="97"/>
      <c r="F4" s="97"/>
    </row>
    <row r="5" spans="2:6">
      <c r="B5" s="82"/>
      <c r="C5" s="82"/>
      <c r="D5" s="82"/>
      <c r="E5" s="82"/>
      <c r="F5" s="82"/>
    </row>
    <row r="6" spans="2:6">
      <c r="B6" s="82"/>
      <c r="C6" s="82"/>
      <c r="D6" s="82"/>
      <c r="E6" s="82"/>
      <c r="F6" s="82"/>
    </row>
    <row r="7" spans="2:6">
      <c r="B7" s="88" t="s">
        <v>40</v>
      </c>
      <c r="C7" s="92"/>
      <c r="D7" s="92"/>
      <c r="E7" s="92"/>
      <c r="F7" s="92"/>
    </row>
    <row r="8" spans="2:6" ht="31.5">
      <c r="B8" s="29" t="s">
        <v>23</v>
      </c>
      <c r="C8" s="3" t="s">
        <v>5</v>
      </c>
      <c r="D8" s="3" t="s">
        <v>6</v>
      </c>
      <c r="E8" s="3" t="s">
        <v>7</v>
      </c>
      <c r="F8" s="3" t="s">
        <v>10</v>
      </c>
    </row>
    <row r="9" spans="2:6" ht="15.75">
      <c r="B9" s="1" t="s">
        <v>19</v>
      </c>
      <c r="C9" s="70">
        <v>11310288.77</v>
      </c>
      <c r="D9" s="70">
        <v>7000184.21</v>
      </c>
      <c r="E9" s="70">
        <v>1051004.1299999999</v>
      </c>
      <c r="F9" s="20">
        <f>SUM(C9:E9)</f>
        <v>19361477.109999999</v>
      </c>
    </row>
    <row r="10" spans="2:6" ht="16.5" thickBot="1">
      <c r="B10" s="1" t="s">
        <v>15</v>
      </c>
      <c r="C10" s="70">
        <v>23165235.355</v>
      </c>
      <c r="D10" s="70">
        <v>0</v>
      </c>
      <c r="E10" s="70">
        <v>0</v>
      </c>
      <c r="F10" s="20">
        <f>SUM(C10:E10)</f>
        <v>23165235.355</v>
      </c>
    </row>
    <row r="11" spans="2:6" ht="16.5" thickBot="1">
      <c r="B11" s="5" t="s">
        <v>8</v>
      </c>
      <c r="C11" s="69">
        <f>SUM(C9:C10)</f>
        <v>34475524.125</v>
      </c>
      <c r="D11" s="69">
        <f>SUM(D9:D10)</f>
        <v>7000184.21</v>
      </c>
      <c r="E11" s="69">
        <f>SUM(E9:E10)</f>
        <v>1051004.1299999999</v>
      </c>
      <c r="F11" s="68">
        <f>SUM(F9:F10)</f>
        <v>42526712.465000004</v>
      </c>
    </row>
    <row r="12" spans="2:6" ht="15.75">
      <c r="B12" s="53" t="s">
        <v>21</v>
      </c>
      <c r="C12" s="27"/>
      <c r="D12" s="27"/>
      <c r="E12" s="27"/>
      <c r="F12" s="27" t="s">
        <v>9</v>
      </c>
    </row>
    <row r="14" spans="2:6">
      <c r="B14" s="88" t="s">
        <v>41</v>
      </c>
      <c r="C14" s="92"/>
      <c r="D14" s="92"/>
      <c r="E14" s="92"/>
      <c r="F14" s="92"/>
    </row>
    <row r="15" spans="2:6" ht="31.5">
      <c r="B15" s="29" t="s">
        <v>23</v>
      </c>
      <c r="C15" s="3" t="s">
        <v>5</v>
      </c>
      <c r="D15" s="3" t="s">
        <v>6</v>
      </c>
      <c r="E15" s="3" t="s">
        <v>7</v>
      </c>
      <c r="F15" s="3" t="s">
        <v>10</v>
      </c>
    </row>
    <row r="16" spans="2:6" ht="15.75">
      <c r="B16" s="1" t="s">
        <v>19</v>
      </c>
      <c r="C16" s="70">
        <v>226728.6</v>
      </c>
      <c r="D16" s="70">
        <v>0</v>
      </c>
      <c r="E16" s="70">
        <v>0</v>
      </c>
      <c r="F16" s="20">
        <f>SUM(C16:E16)</f>
        <v>226728.6</v>
      </c>
    </row>
    <row r="17" spans="2:6" ht="16.5" thickBot="1">
      <c r="B17" s="1" t="s">
        <v>15</v>
      </c>
      <c r="C17" s="70">
        <v>10603458.595000001</v>
      </c>
      <c r="D17" s="70">
        <v>0</v>
      </c>
      <c r="E17" s="70">
        <v>0</v>
      </c>
      <c r="F17" s="20">
        <f>SUM(C17:E17)</f>
        <v>10603458.595000001</v>
      </c>
    </row>
    <row r="18" spans="2:6" ht="16.5" thickBot="1">
      <c r="B18" s="5" t="s">
        <v>8</v>
      </c>
      <c r="C18" s="69">
        <f>SUM(C16:C17)</f>
        <v>10830187.195</v>
      </c>
      <c r="D18" s="69">
        <f t="shared" ref="D18:E18" si="0">SUM(D16:D17)</f>
        <v>0</v>
      </c>
      <c r="E18" s="69">
        <f t="shared" si="0"/>
        <v>0</v>
      </c>
      <c r="F18" s="68">
        <f>SUM(F16:F17)</f>
        <v>10830187.195</v>
      </c>
    </row>
    <row r="19" spans="2:6" ht="15.75">
      <c r="B19" s="53" t="s">
        <v>21</v>
      </c>
      <c r="C19" s="27"/>
      <c r="D19" s="27"/>
      <c r="E19" s="27"/>
      <c r="F19" s="27" t="s">
        <v>9</v>
      </c>
    </row>
    <row r="21" spans="2:6">
      <c r="B21" s="88" t="s">
        <v>64</v>
      </c>
      <c r="C21" s="88"/>
      <c r="D21" s="88"/>
      <c r="E21" s="88"/>
      <c r="F21" s="88"/>
    </row>
    <row r="22" spans="2:6" ht="31.5">
      <c r="B22" s="29" t="s">
        <v>23</v>
      </c>
      <c r="C22" s="3" t="s">
        <v>5</v>
      </c>
      <c r="D22" s="3" t="s">
        <v>6</v>
      </c>
      <c r="E22" s="3" t="s">
        <v>7</v>
      </c>
      <c r="F22" s="3" t="s">
        <v>10</v>
      </c>
    </row>
    <row r="23" spans="2:6" ht="15.75">
      <c r="B23" s="1" t="s">
        <v>19</v>
      </c>
      <c r="C23" s="70">
        <v>11537017.369999999</v>
      </c>
      <c r="D23" s="70">
        <v>7000184.21</v>
      </c>
      <c r="E23" s="70">
        <v>1051004.1299999999</v>
      </c>
      <c r="F23" s="20">
        <f>SUM(C23:E23)</f>
        <v>19588205.709999997</v>
      </c>
    </row>
    <row r="24" spans="2:6" ht="16.5" thickBot="1">
      <c r="B24" s="1" t="s">
        <v>15</v>
      </c>
      <c r="C24" s="70">
        <v>33768693.949999996</v>
      </c>
      <c r="D24" s="70">
        <v>0</v>
      </c>
      <c r="E24" s="70">
        <v>0</v>
      </c>
      <c r="F24" s="20">
        <f>SUM(C24:E24)</f>
        <v>33768693.949999996</v>
      </c>
    </row>
    <row r="25" spans="2:6" ht="16.5" thickBot="1">
      <c r="B25" s="5" t="s">
        <v>8</v>
      </c>
      <c r="C25" s="69">
        <f>SUM(C23:C24)</f>
        <v>45305711.319999993</v>
      </c>
      <c r="D25" s="69">
        <f t="shared" ref="D25:E25" si="1">SUM(D23:D24)</f>
        <v>7000184.21</v>
      </c>
      <c r="E25" s="69">
        <f t="shared" si="1"/>
        <v>1051004.1299999999</v>
      </c>
      <c r="F25" s="68">
        <f>SUM(F23:F24)</f>
        <v>53356899.659999996</v>
      </c>
    </row>
    <row r="26" spans="2:6" ht="15.75">
      <c r="B26" s="53" t="s">
        <v>21</v>
      </c>
      <c r="C26" s="27"/>
      <c r="D26" s="27"/>
      <c r="E26" s="27"/>
      <c r="F26" s="27" t="s">
        <v>9</v>
      </c>
    </row>
    <row r="27" spans="2:6" ht="15.75">
      <c r="B27" s="26"/>
      <c r="C27" s="27"/>
      <c r="D27" s="27"/>
      <c r="E27" s="27"/>
      <c r="F27" s="27"/>
    </row>
    <row r="28" spans="2:6">
      <c r="B28" s="88" t="s">
        <v>43</v>
      </c>
      <c r="C28" s="92"/>
      <c r="D28" s="92"/>
      <c r="E28" s="92"/>
      <c r="F28" s="92"/>
    </row>
    <row r="29" spans="2:6" ht="31.5">
      <c r="B29" s="29" t="s">
        <v>23</v>
      </c>
      <c r="C29" s="3" t="s">
        <v>5</v>
      </c>
      <c r="D29" s="3" t="s">
        <v>6</v>
      </c>
      <c r="E29" s="3" t="s">
        <v>7</v>
      </c>
      <c r="F29" s="3" t="s">
        <v>10</v>
      </c>
    </row>
    <row r="30" spans="2:6" ht="15.75">
      <c r="B30" s="1" t="s">
        <v>19</v>
      </c>
      <c r="C30" s="70">
        <v>5522374.5700000003</v>
      </c>
      <c r="D30" s="70">
        <v>6223727.4900000002</v>
      </c>
      <c r="E30" s="70">
        <v>0</v>
      </c>
      <c r="F30" s="20">
        <f>SUM(C30:E30)</f>
        <v>11746102.060000001</v>
      </c>
    </row>
    <row r="31" spans="2:6" ht="16.5" thickBot="1">
      <c r="B31" s="1" t="s">
        <v>15</v>
      </c>
      <c r="C31" s="70">
        <v>20906177.794999998</v>
      </c>
      <c r="D31" s="70">
        <v>0</v>
      </c>
      <c r="E31" s="70">
        <v>0</v>
      </c>
      <c r="F31" s="20">
        <f>SUM(C31:E31)</f>
        <v>20906177.794999998</v>
      </c>
    </row>
    <row r="32" spans="2:6" ht="16.5" thickBot="1">
      <c r="B32" s="5" t="s">
        <v>8</v>
      </c>
      <c r="C32" s="69">
        <f>SUM(C30:C31)</f>
        <v>26428552.364999998</v>
      </c>
      <c r="D32" s="69">
        <f t="shared" ref="D32:E32" si="2">SUM(D30:D31)</f>
        <v>6223727.4900000002</v>
      </c>
      <c r="E32" s="69">
        <f t="shared" si="2"/>
        <v>0</v>
      </c>
      <c r="F32" s="68">
        <f>SUM(F30:F31)</f>
        <v>32652279.854999997</v>
      </c>
    </row>
    <row r="33" spans="2:6" ht="15.75">
      <c r="B33" s="53" t="s">
        <v>21</v>
      </c>
      <c r="C33" s="27"/>
      <c r="D33" s="27"/>
      <c r="E33" s="27"/>
      <c r="F33" s="27" t="s">
        <v>9</v>
      </c>
    </row>
    <row r="35" spans="2:6">
      <c r="B35" s="88" t="s">
        <v>44</v>
      </c>
      <c r="C35" s="88"/>
      <c r="D35" s="88"/>
      <c r="E35" s="88"/>
      <c r="F35" s="88"/>
    </row>
    <row r="36" spans="2:6" ht="31.5">
      <c r="B36" s="29" t="s">
        <v>23</v>
      </c>
      <c r="C36" s="3" t="s">
        <v>5</v>
      </c>
      <c r="D36" s="3" t="s">
        <v>6</v>
      </c>
      <c r="E36" s="3" t="s">
        <v>7</v>
      </c>
      <c r="F36" s="3" t="s">
        <v>10</v>
      </c>
    </row>
    <row r="37" spans="2:6" ht="15.75">
      <c r="B37" s="1" t="s">
        <v>19</v>
      </c>
      <c r="C37" s="70">
        <v>226728.6</v>
      </c>
      <c r="D37" s="70">
        <v>0</v>
      </c>
      <c r="E37" s="70">
        <v>0</v>
      </c>
      <c r="F37" s="20">
        <f>SUM(C37:E37)</f>
        <v>226728.6</v>
      </c>
    </row>
    <row r="38" spans="2:6" ht="16.5" thickBot="1">
      <c r="B38" s="1" t="s">
        <v>15</v>
      </c>
      <c r="C38" s="70">
        <v>10618944.564999999</v>
      </c>
      <c r="D38" s="70">
        <v>0</v>
      </c>
      <c r="E38" s="70">
        <v>0</v>
      </c>
      <c r="F38" s="20">
        <f>SUM(C38:E38)</f>
        <v>10618944.564999999</v>
      </c>
    </row>
    <row r="39" spans="2:6" ht="16.5" thickBot="1">
      <c r="B39" s="5" t="s">
        <v>8</v>
      </c>
      <c r="C39" s="69">
        <f>SUM(C37:C38)</f>
        <v>10845673.164999999</v>
      </c>
      <c r="D39" s="69">
        <f t="shared" ref="D39:E39" si="3">SUM(D37:D38)</f>
        <v>0</v>
      </c>
      <c r="E39" s="69">
        <f t="shared" si="3"/>
        <v>0</v>
      </c>
      <c r="F39" s="68">
        <f>SUM(F37:F38)</f>
        <v>10845673.164999999</v>
      </c>
    </row>
    <row r="40" spans="2:6" ht="15.75">
      <c r="B40" s="53" t="s">
        <v>21</v>
      </c>
      <c r="C40" s="27"/>
      <c r="D40" s="27"/>
      <c r="E40" s="27"/>
      <c r="F40" s="27" t="s">
        <v>9</v>
      </c>
    </row>
    <row r="42" spans="2:6">
      <c r="B42" s="88" t="s">
        <v>45</v>
      </c>
      <c r="C42" s="92"/>
      <c r="D42" s="92"/>
      <c r="E42" s="92"/>
      <c r="F42" s="92"/>
    </row>
    <row r="43" spans="2:6" ht="31.5">
      <c r="B43" s="29" t="s">
        <v>23</v>
      </c>
      <c r="C43" s="3" t="s">
        <v>5</v>
      </c>
      <c r="D43" s="3" t="s">
        <v>6</v>
      </c>
      <c r="E43" s="3" t="s">
        <v>7</v>
      </c>
      <c r="F43" s="3" t="s">
        <v>10</v>
      </c>
    </row>
    <row r="44" spans="2:6" ht="15.75">
      <c r="B44" s="1" t="s">
        <v>19</v>
      </c>
      <c r="C44" s="70">
        <v>5749103.1699999999</v>
      </c>
      <c r="D44" s="70">
        <v>6223727.4900000002</v>
      </c>
      <c r="E44" s="70">
        <v>0</v>
      </c>
      <c r="F44" s="20">
        <f>SUM(C44:E44)</f>
        <v>11972830.66</v>
      </c>
    </row>
    <row r="45" spans="2:6" ht="16.5" thickBot="1">
      <c r="B45" s="1" t="s">
        <v>15</v>
      </c>
      <c r="C45" s="70">
        <v>31525122.359999996</v>
      </c>
      <c r="D45" s="70">
        <v>0</v>
      </c>
      <c r="E45" s="70">
        <v>0</v>
      </c>
      <c r="F45" s="20">
        <f>SUM(C45:E45)</f>
        <v>31525122.359999996</v>
      </c>
    </row>
    <row r="46" spans="2:6" ht="16.5" thickBot="1">
      <c r="B46" s="5" t="s">
        <v>8</v>
      </c>
      <c r="C46" s="69">
        <f>SUM(C44:C45)</f>
        <v>37274225.529999994</v>
      </c>
      <c r="D46" s="69">
        <f t="shared" ref="D46:E46" si="4">SUM(D44:D45)</f>
        <v>6223727.4900000002</v>
      </c>
      <c r="E46" s="69">
        <f t="shared" si="4"/>
        <v>0</v>
      </c>
      <c r="F46" s="68">
        <f>SUM(F44:F45)</f>
        <v>43497953.019999996</v>
      </c>
    </row>
    <row r="47" spans="2:6" ht="15.75">
      <c r="B47" s="53" t="s">
        <v>21</v>
      </c>
      <c r="C47" s="27"/>
      <c r="D47" s="27"/>
      <c r="E47" s="27"/>
      <c r="F47" s="27" t="s">
        <v>9</v>
      </c>
    </row>
    <row r="48" spans="2:6" ht="15.75">
      <c r="B48" s="26"/>
      <c r="C48" s="27"/>
      <c r="D48" s="27"/>
      <c r="E48" s="27"/>
      <c r="F48" s="27"/>
    </row>
    <row r="49" spans="2:6">
      <c r="B49" s="88" t="s">
        <v>46</v>
      </c>
      <c r="C49" s="88"/>
      <c r="D49" s="88"/>
      <c r="E49" s="88"/>
      <c r="F49" s="88"/>
    </row>
    <row r="50" spans="2:6" ht="31.5">
      <c r="B50" s="29" t="s">
        <v>23</v>
      </c>
      <c r="C50" s="3" t="s">
        <v>5</v>
      </c>
      <c r="D50" s="3" t="s">
        <v>6</v>
      </c>
      <c r="E50" s="3" t="s">
        <v>7</v>
      </c>
      <c r="F50" s="3" t="s">
        <v>10</v>
      </c>
    </row>
    <row r="51" spans="2:6" ht="15.75">
      <c r="B51" s="1" t="s">
        <v>19</v>
      </c>
      <c r="C51" s="70">
        <v>1484346.0999999999</v>
      </c>
      <c r="D51" s="70">
        <v>109502.62000000001</v>
      </c>
      <c r="E51" s="70">
        <v>0</v>
      </c>
      <c r="F51" s="20">
        <f>SUM(C51:E51)</f>
        <v>1593848.72</v>
      </c>
    </row>
    <row r="52" spans="2:6" ht="16.5" thickBot="1">
      <c r="B52" s="1" t="s">
        <v>15</v>
      </c>
      <c r="C52" s="70">
        <v>9014958.0399999991</v>
      </c>
      <c r="D52" s="70">
        <v>0</v>
      </c>
      <c r="E52" s="70">
        <v>0</v>
      </c>
      <c r="F52" s="20">
        <f>SUM(C52:E52)</f>
        <v>9014958.0399999991</v>
      </c>
    </row>
    <row r="53" spans="2:6" ht="16.5" thickBot="1">
      <c r="B53" s="5" t="s">
        <v>8</v>
      </c>
      <c r="C53" s="69">
        <f>SUM(C51:C52)</f>
        <v>10499304.139999999</v>
      </c>
      <c r="D53" s="69">
        <f t="shared" ref="D53:E53" si="5">SUM(D51:D52)</f>
        <v>109502.62000000001</v>
      </c>
      <c r="E53" s="69">
        <f t="shared" si="5"/>
        <v>0</v>
      </c>
      <c r="F53" s="68">
        <f>SUM(F51:F52)</f>
        <v>10608806.76</v>
      </c>
    </row>
    <row r="54" spans="2:6" ht="15.75">
      <c r="B54" s="53" t="s">
        <v>21</v>
      </c>
      <c r="C54" s="27"/>
      <c r="D54" s="27"/>
      <c r="E54" s="27"/>
      <c r="F54" s="27" t="s">
        <v>9</v>
      </c>
    </row>
    <row r="56" spans="2:6">
      <c r="B56" s="94" t="s">
        <v>47</v>
      </c>
      <c r="C56" s="94"/>
      <c r="D56" s="94"/>
      <c r="E56" s="94"/>
      <c r="F56" s="94"/>
    </row>
    <row r="57" spans="2:6" ht="31.5">
      <c r="B57" s="29" t="s">
        <v>23</v>
      </c>
      <c r="C57" s="3" t="s">
        <v>5</v>
      </c>
      <c r="D57" s="3" t="s">
        <v>6</v>
      </c>
      <c r="E57" s="3" t="s">
        <v>7</v>
      </c>
      <c r="F57" s="3" t="s">
        <v>10</v>
      </c>
    </row>
    <row r="58" spans="2:6" ht="15.75">
      <c r="B58" s="1" t="s">
        <v>19</v>
      </c>
      <c r="C58" s="70">
        <v>38242.5</v>
      </c>
      <c r="D58" s="70">
        <v>0</v>
      </c>
      <c r="E58" s="70">
        <v>0</v>
      </c>
      <c r="F58" s="20">
        <f>SUM(C58:E58)</f>
        <v>38242.5</v>
      </c>
    </row>
    <row r="59" spans="2:6" ht="16.5" thickBot="1">
      <c r="B59" s="1" t="s">
        <v>15</v>
      </c>
      <c r="C59" s="70">
        <v>3625277.86</v>
      </c>
      <c r="D59" s="70">
        <v>0</v>
      </c>
      <c r="E59" s="70">
        <v>0</v>
      </c>
      <c r="F59" s="20">
        <f>SUM(C59:E59)</f>
        <v>3625277.86</v>
      </c>
    </row>
    <row r="60" spans="2:6" ht="16.5" thickBot="1">
      <c r="B60" s="5" t="s">
        <v>8</v>
      </c>
      <c r="C60" s="69">
        <f>SUM(C58:C59)</f>
        <v>3663520.36</v>
      </c>
      <c r="D60" s="69">
        <f t="shared" ref="D60:E60" si="6">SUM(D58:D59)</f>
        <v>0</v>
      </c>
      <c r="E60" s="69">
        <f t="shared" si="6"/>
        <v>0</v>
      </c>
      <c r="F60" s="68">
        <f>SUM(F58:F59)</f>
        <v>3663520.36</v>
      </c>
    </row>
    <row r="61" spans="2:6" ht="15.75">
      <c r="B61" s="53" t="s">
        <v>21</v>
      </c>
      <c r="C61" s="27"/>
      <c r="D61" s="27"/>
      <c r="E61" s="27"/>
      <c r="F61" s="27" t="s">
        <v>9</v>
      </c>
    </row>
    <row r="63" spans="2:6">
      <c r="B63" s="88" t="s">
        <v>48</v>
      </c>
      <c r="C63" s="88"/>
      <c r="D63" s="88"/>
      <c r="E63" s="88"/>
      <c r="F63" s="88"/>
    </row>
    <row r="64" spans="2:6" ht="31.5">
      <c r="B64" s="29" t="s">
        <v>23</v>
      </c>
      <c r="C64" s="3" t="s">
        <v>5</v>
      </c>
      <c r="D64" s="3" t="s">
        <v>6</v>
      </c>
      <c r="E64" s="3" t="s">
        <v>7</v>
      </c>
      <c r="F64" s="3" t="s">
        <v>10</v>
      </c>
    </row>
    <row r="65" spans="2:6" ht="15.75">
      <c r="B65" s="1" t="s">
        <v>19</v>
      </c>
      <c r="C65" s="70">
        <v>1522588.5999999999</v>
      </c>
      <c r="D65" s="70">
        <v>109502.62000000001</v>
      </c>
      <c r="E65" s="70">
        <v>0</v>
      </c>
      <c r="F65" s="20">
        <f>SUM(C65:E65)</f>
        <v>1632091.22</v>
      </c>
    </row>
    <row r="66" spans="2:6" ht="16.5" thickBot="1">
      <c r="B66" s="1" t="s">
        <v>15</v>
      </c>
      <c r="C66" s="70">
        <v>12640235.9</v>
      </c>
      <c r="D66" s="70">
        <v>0</v>
      </c>
      <c r="E66" s="70">
        <v>0</v>
      </c>
      <c r="F66" s="20">
        <f>SUM(C66:E66)</f>
        <v>12640235.9</v>
      </c>
    </row>
    <row r="67" spans="2:6" ht="16.5" thickBot="1">
      <c r="B67" s="5" t="s">
        <v>8</v>
      </c>
      <c r="C67" s="69">
        <f>SUM(C65:C66)</f>
        <v>14162824.5</v>
      </c>
      <c r="D67" s="69">
        <f>SUM(D65:D66)</f>
        <v>109502.62000000001</v>
      </c>
      <c r="E67" s="69">
        <f>SUM(E65:E66)</f>
        <v>0</v>
      </c>
      <c r="F67" s="68">
        <f>SUM(F65:F66)</f>
        <v>14272327.120000001</v>
      </c>
    </row>
    <row r="68" spans="2:6" ht="15.75">
      <c r="B68" s="53" t="s">
        <v>21</v>
      </c>
      <c r="C68" s="27"/>
      <c r="D68" s="27"/>
      <c r="E68" s="27"/>
      <c r="F68" s="27" t="s">
        <v>9</v>
      </c>
    </row>
    <row r="69" spans="2:6" ht="15.75">
      <c r="B69" s="26"/>
      <c r="C69" s="27"/>
      <c r="D69" s="27"/>
      <c r="E69" s="27"/>
      <c r="F69" s="27"/>
    </row>
    <row r="70" spans="2:6" ht="13.15" customHeight="1">
      <c r="B70" s="88" t="s">
        <v>49</v>
      </c>
      <c r="C70" s="88"/>
      <c r="D70" s="88"/>
      <c r="E70" s="88"/>
      <c r="F70" s="88"/>
    </row>
    <row r="71" spans="2:6" ht="31.5">
      <c r="B71" s="29" t="s">
        <v>23</v>
      </c>
      <c r="C71" s="3" t="s">
        <v>5</v>
      </c>
      <c r="D71" s="3" t="s">
        <v>6</v>
      </c>
      <c r="E71" s="3" t="s">
        <v>7</v>
      </c>
      <c r="F71" s="3" t="s">
        <v>10</v>
      </c>
    </row>
    <row r="72" spans="2:6" ht="15.75">
      <c r="B72" s="1" t="s">
        <v>19</v>
      </c>
      <c r="C72" s="70">
        <v>7006720.6699999999</v>
      </c>
      <c r="D72" s="70">
        <v>6333230.1100000003</v>
      </c>
      <c r="E72" s="70">
        <v>0</v>
      </c>
      <c r="F72" s="20">
        <f>SUM(C72:E72)</f>
        <v>13339950.780000001</v>
      </c>
    </row>
    <row r="73" spans="2:6" ht="16.5" thickBot="1">
      <c r="B73" s="1" t="s">
        <v>15</v>
      </c>
      <c r="C73" s="70">
        <v>29905649.865000002</v>
      </c>
      <c r="D73" s="70">
        <v>0</v>
      </c>
      <c r="E73" s="70">
        <v>0</v>
      </c>
      <c r="F73" s="20">
        <f>SUM(C73:E73)</f>
        <v>29905649.865000002</v>
      </c>
    </row>
    <row r="74" spans="2:6" ht="16.5" thickBot="1">
      <c r="B74" s="5" t="s">
        <v>8</v>
      </c>
      <c r="C74" s="69">
        <f>SUM(C72:C73)</f>
        <v>36912370.535000004</v>
      </c>
      <c r="D74" s="69">
        <f t="shared" ref="D74:E74" si="7">SUM(D72:D73)</f>
        <v>6333230.1100000003</v>
      </c>
      <c r="E74" s="69">
        <f t="shared" si="7"/>
        <v>0</v>
      </c>
      <c r="F74" s="68">
        <f>SUM(F72:F73)</f>
        <v>43245600.645000003</v>
      </c>
    </row>
    <row r="75" spans="2:6" ht="15.75">
      <c r="B75" s="53" t="s">
        <v>21</v>
      </c>
      <c r="C75" s="27"/>
      <c r="D75" s="27"/>
      <c r="E75" s="27"/>
      <c r="F75" s="27" t="s">
        <v>9</v>
      </c>
    </row>
    <row r="77" spans="2:6" ht="33" customHeight="1">
      <c r="B77" s="94" t="s">
        <v>50</v>
      </c>
      <c r="C77" s="94"/>
      <c r="D77" s="94"/>
      <c r="E77" s="94"/>
      <c r="F77" s="94"/>
    </row>
    <row r="78" spans="2:6" ht="31.5">
      <c r="B78" s="29" t="s">
        <v>23</v>
      </c>
      <c r="C78" s="3" t="s">
        <v>5</v>
      </c>
      <c r="D78" s="3" t="s">
        <v>6</v>
      </c>
      <c r="E78" s="3" t="s">
        <v>7</v>
      </c>
      <c r="F78" s="3" t="s">
        <v>10</v>
      </c>
    </row>
    <row r="79" spans="2:6" ht="15.75">
      <c r="B79" s="1" t="s">
        <v>19</v>
      </c>
      <c r="C79" s="70">
        <v>264971.09999999998</v>
      </c>
      <c r="D79" s="70">
        <v>0</v>
      </c>
      <c r="E79" s="70">
        <v>0</v>
      </c>
      <c r="F79" s="20">
        <f>SUM(C79:E79)</f>
        <v>264971.09999999998</v>
      </c>
    </row>
    <row r="80" spans="2:6" ht="16.5" thickBot="1">
      <c r="B80" s="1" t="s">
        <v>15</v>
      </c>
      <c r="C80" s="70">
        <v>14228736.455</v>
      </c>
      <c r="D80" s="70">
        <v>0</v>
      </c>
      <c r="E80" s="70">
        <v>0</v>
      </c>
      <c r="F80" s="20">
        <f>SUM(C80:E80)</f>
        <v>14228736.455</v>
      </c>
    </row>
    <row r="81" spans="2:6" ht="16.5" thickBot="1">
      <c r="B81" s="5" t="s">
        <v>8</v>
      </c>
      <c r="C81" s="69">
        <f>SUM(C79:C80)</f>
        <v>14493707.555</v>
      </c>
      <c r="D81" s="69">
        <f t="shared" ref="D81:E81" si="8">SUM(D79:D80)</f>
        <v>0</v>
      </c>
      <c r="E81" s="69">
        <f t="shared" si="8"/>
        <v>0</v>
      </c>
      <c r="F81" s="68">
        <f>SUM(F79:F80)</f>
        <v>14493707.555</v>
      </c>
    </row>
    <row r="82" spans="2:6" ht="15.75">
      <c r="B82" s="53" t="s">
        <v>21</v>
      </c>
      <c r="C82" s="27"/>
      <c r="D82" s="27"/>
      <c r="E82" s="27"/>
      <c r="F82" s="27" t="s">
        <v>9</v>
      </c>
    </row>
    <row r="84" spans="2:6" ht="14.45" customHeight="1">
      <c r="B84" s="96" t="s">
        <v>51</v>
      </c>
      <c r="C84" s="96"/>
      <c r="D84" s="96"/>
      <c r="E84" s="96"/>
      <c r="F84" s="96"/>
    </row>
    <row r="85" spans="2:6" ht="31.5">
      <c r="B85" s="29" t="s">
        <v>23</v>
      </c>
      <c r="C85" s="3" t="s">
        <v>5</v>
      </c>
      <c r="D85" s="3" t="s">
        <v>6</v>
      </c>
      <c r="E85" s="3" t="s">
        <v>7</v>
      </c>
      <c r="F85" s="3" t="s">
        <v>10</v>
      </c>
    </row>
    <row r="86" spans="2:6" ht="15.75">
      <c r="B86" s="1" t="s">
        <v>19</v>
      </c>
      <c r="C86" s="70">
        <v>7271691.7700000005</v>
      </c>
      <c r="D86" s="70">
        <v>6333230.1100000003</v>
      </c>
      <c r="E86" s="70">
        <v>0</v>
      </c>
      <c r="F86" s="20">
        <f>SUM(C86:E86)</f>
        <v>13604921.880000001</v>
      </c>
    </row>
    <row r="87" spans="2:6" ht="16.5" thickBot="1">
      <c r="B87" s="1" t="s">
        <v>15</v>
      </c>
      <c r="C87" s="70">
        <v>44134386.32</v>
      </c>
      <c r="D87" s="70">
        <v>0</v>
      </c>
      <c r="E87" s="70">
        <v>0</v>
      </c>
      <c r="F87" s="20">
        <f>SUM(C87:E87)</f>
        <v>44134386.32</v>
      </c>
    </row>
    <row r="88" spans="2:6" ht="16.5" thickBot="1">
      <c r="B88" s="5" t="s">
        <v>8</v>
      </c>
      <c r="C88" s="69">
        <f>SUM(C86:C87)</f>
        <v>51406078.090000004</v>
      </c>
      <c r="D88" s="69">
        <f t="shared" ref="D88:E88" si="9">SUM(D86:D87)</f>
        <v>6333230.1100000003</v>
      </c>
      <c r="E88" s="69">
        <f t="shared" si="9"/>
        <v>0</v>
      </c>
      <c r="F88" s="68">
        <f>SUM(F74,F81)</f>
        <v>57739308.200000003</v>
      </c>
    </row>
    <row r="89" spans="2:6" ht="15.75">
      <c r="B89" s="53" t="s">
        <v>21</v>
      </c>
      <c r="C89" s="22"/>
      <c r="F89" s="42" t="s">
        <v>9</v>
      </c>
    </row>
    <row r="90" spans="2:6">
      <c r="B90" s="22" t="s">
        <v>9</v>
      </c>
      <c r="C90" s="22"/>
    </row>
  </sheetData>
  <mergeCells count="14">
    <mergeCell ref="B2:F3"/>
    <mergeCell ref="B77:F77"/>
    <mergeCell ref="B84:F84"/>
    <mergeCell ref="B42:F42"/>
    <mergeCell ref="B49:F49"/>
    <mergeCell ref="B56:F56"/>
    <mergeCell ref="B63:F63"/>
    <mergeCell ref="B70:F70"/>
    <mergeCell ref="B35:F35"/>
    <mergeCell ref="B28:F28"/>
    <mergeCell ref="B7:F7"/>
    <mergeCell ref="B14:F14"/>
    <mergeCell ref="B21:F21"/>
    <mergeCell ref="B4:F4"/>
  </mergeCells>
  <pageMargins left="0.70866141732283472" right="0.70866141732283472" top="1.7322834645669292" bottom="2.0078740157480315" header="0.31496062992125984" footer="0.31496062992125984"/>
  <pageSetup paperSize="8" scale="8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68"/>
  <sheetViews>
    <sheetView topLeftCell="A37" zoomScaleNormal="100" workbookViewId="0">
      <selection activeCell="H41" sqref="H41"/>
    </sheetView>
  </sheetViews>
  <sheetFormatPr defaultColWidth="8.85546875" defaultRowHeight="15"/>
  <cols>
    <col min="1" max="1" width="8.85546875" style="9"/>
    <col min="2" max="2" width="50.7109375" style="9" customWidth="1"/>
    <col min="3" max="4" width="26.7109375" style="9" customWidth="1"/>
    <col min="5" max="5" width="20.7109375" style="9" customWidth="1"/>
    <col min="6" max="6" width="30.7109375" style="9" customWidth="1"/>
    <col min="7" max="7" width="9.5703125" style="9" bestFit="1" customWidth="1"/>
    <col min="8" max="16384" width="8.85546875" style="9"/>
  </cols>
  <sheetData>
    <row r="2" spans="2:6" ht="42" customHeight="1">
      <c r="B2" s="99" t="s">
        <v>74</v>
      </c>
      <c r="C2" s="99"/>
      <c r="D2" s="99"/>
      <c r="E2" s="99"/>
      <c r="F2" s="99"/>
    </row>
    <row r="3" spans="2:6">
      <c r="B3" s="83"/>
      <c r="C3" s="83"/>
      <c r="D3" s="83"/>
      <c r="E3" s="83"/>
      <c r="F3" s="83"/>
    </row>
    <row r="4" spans="2:6" ht="15" customHeight="1">
      <c r="B4" s="84" t="s">
        <v>65</v>
      </c>
      <c r="C4" s="84"/>
      <c r="D4" s="84"/>
      <c r="E4" s="84"/>
      <c r="F4" s="84"/>
    </row>
    <row r="5" spans="2:6" ht="42.6" customHeight="1" thickBot="1">
      <c r="B5" s="10" t="s">
        <v>24</v>
      </c>
      <c r="C5" s="11" t="s">
        <v>5</v>
      </c>
      <c r="D5" s="11" t="s">
        <v>6</v>
      </c>
      <c r="E5" s="11" t="s">
        <v>7</v>
      </c>
      <c r="F5" s="11" t="s">
        <v>10</v>
      </c>
    </row>
    <row r="6" spans="2:6" ht="16.5" thickBot="1">
      <c r="B6" s="14" t="s">
        <v>8</v>
      </c>
      <c r="C6" s="63">
        <v>1483489627</v>
      </c>
      <c r="D6" s="63">
        <v>2002775077.02</v>
      </c>
      <c r="E6" s="63">
        <v>2144058239.3499999</v>
      </c>
      <c r="F6" s="63">
        <f>(+'Spese Correnti-Miss. 10'!F13+'Spese-Correnti-Miss.12'!F10)</f>
        <v>5630322943.3699999</v>
      </c>
    </row>
    <row r="7" spans="2:6" ht="15.75">
      <c r="C7" s="45" t="s">
        <v>9</v>
      </c>
      <c r="D7" s="45" t="s">
        <v>9</v>
      </c>
      <c r="E7" s="45" t="s">
        <v>9</v>
      </c>
      <c r="F7" s="47" t="s">
        <v>9</v>
      </c>
    </row>
    <row r="8" spans="2:6">
      <c r="C8" s="46" t="s">
        <v>9</v>
      </c>
      <c r="D8" s="46" t="s">
        <v>9</v>
      </c>
      <c r="E8" s="46" t="s">
        <v>9</v>
      </c>
      <c r="F8" s="46" t="s">
        <v>9</v>
      </c>
    </row>
    <row r="9" spans="2:6">
      <c r="B9" s="84" t="s">
        <v>30</v>
      </c>
      <c r="C9" s="84"/>
      <c r="D9" s="84"/>
      <c r="E9" s="84"/>
      <c r="F9" s="84"/>
    </row>
    <row r="10" spans="2:6" ht="53.1" customHeight="1" thickBot="1">
      <c r="B10" s="10" t="s">
        <v>24</v>
      </c>
      <c r="C10" s="11" t="s">
        <v>5</v>
      </c>
      <c r="D10" s="11" t="s">
        <v>6</v>
      </c>
      <c r="E10" s="11" t="s">
        <v>7</v>
      </c>
      <c r="F10" s="11" t="s">
        <v>10</v>
      </c>
    </row>
    <row r="11" spans="2:6" ht="16.5" thickBot="1">
      <c r="B11" s="14" t="s">
        <v>8</v>
      </c>
      <c r="C11" s="63">
        <v>2688183956.4000001</v>
      </c>
      <c r="D11" s="63">
        <v>192886124.56999999</v>
      </c>
      <c r="E11" s="63">
        <v>748690551.77999997</v>
      </c>
      <c r="F11" s="61">
        <f>+('Spese Correnti-Miss. 10'!F23+'Spese-Correnti-Miss.12'!F17)</f>
        <v>3629760632.7400002</v>
      </c>
    </row>
    <row r="12" spans="2:6" ht="15.75">
      <c r="C12" s="45" t="s">
        <v>9</v>
      </c>
      <c r="D12" s="45" t="s">
        <v>9</v>
      </c>
      <c r="E12" s="45" t="s">
        <v>9</v>
      </c>
      <c r="F12" s="47" t="s">
        <v>9</v>
      </c>
    </row>
    <row r="13" spans="2:6">
      <c r="B13" s="9" t="s">
        <v>9</v>
      </c>
      <c r="C13" s="46" t="s">
        <v>9</v>
      </c>
      <c r="D13" s="46" t="s">
        <v>9</v>
      </c>
      <c r="E13" s="46" t="s">
        <v>9</v>
      </c>
      <c r="F13" s="46" t="s">
        <v>9</v>
      </c>
    </row>
    <row r="14" spans="2:6">
      <c r="B14" s="17" t="s">
        <v>66</v>
      </c>
      <c r="C14" s="31" t="s">
        <v>9</v>
      </c>
      <c r="D14" s="31" t="s">
        <v>9</v>
      </c>
      <c r="E14" s="31" t="s">
        <v>9</v>
      </c>
      <c r="F14" s="31" t="s">
        <v>9</v>
      </c>
    </row>
    <row r="15" spans="2:6" ht="32.1" customHeight="1" thickBot="1">
      <c r="B15" s="10" t="s">
        <v>24</v>
      </c>
      <c r="C15" s="11"/>
      <c r="D15" s="11" t="s">
        <v>6</v>
      </c>
      <c r="E15" s="11" t="s">
        <v>7</v>
      </c>
      <c r="F15" s="11" t="s">
        <v>10</v>
      </c>
    </row>
    <row r="16" spans="2:6" ht="16.5" thickBot="1">
      <c r="B16" s="14" t="s">
        <v>8</v>
      </c>
      <c r="C16" s="63">
        <f>SUM(C6,C11)</f>
        <v>4171673583.4000001</v>
      </c>
      <c r="D16" s="63">
        <f t="shared" ref="D16:E16" si="0">SUM(D6,D11)</f>
        <v>2195661201.5900002</v>
      </c>
      <c r="E16" s="63">
        <f t="shared" si="0"/>
        <v>2892748791.1300001</v>
      </c>
      <c r="F16" s="77">
        <f>+('Spese Correnti-Miss. 10'!F33+'Spese-Correnti-Miss.12'!F24)</f>
        <v>9260083576.1100006</v>
      </c>
    </row>
    <row r="17" spans="2:6">
      <c r="B17" s="32"/>
      <c r="C17" s="57"/>
      <c r="D17" s="57"/>
      <c r="E17" s="57"/>
      <c r="F17" s="57"/>
    </row>
    <row r="18" spans="2:6" ht="9.75" customHeight="1"/>
    <row r="19" spans="2:6" ht="19.5" customHeight="1">
      <c r="B19" s="84" t="s">
        <v>31</v>
      </c>
      <c r="C19" s="84"/>
      <c r="D19" s="84"/>
      <c r="E19" s="84"/>
      <c r="F19" s="84"/>
    </row>
    <row r="20" spans="2:6" ht="32.25" thickBot="1">
      <c r="B20" s="10" t="s">
        <v>24</v>
      </c>
      <c r="C20" s="11" t="s">
        <v>5</v>
      </c>
      <c r="D20" s="11" t="s">
        <v>6</v>
      </c>
      <c r="E20" s="11" t="s">
        <v>7</v>
      </c>
      <c r="F20" s="11" t="s">
        <v>10</v>
      </c>
    </row>
    <row r="21" spans="2:6" ht="16.5" thickBot="1">
      <c r="B21" s="14" t="s">
        <v>8</v>
      </c>
      <c r="C21" s="63">
        <v>1282418750.8499999</v>
      </c>
      <c r="D21" s="63">
        <v>1381596872.1500001</v>
      </c>
      <c r="E21" s="63">
        <v>1950690593.6700001</v>
      </c>
      <c r="F21" s="64">
        <f>+('Spese Correnti-Miss. 10'!F43+'Spese-Correnti-Miss.12'!F31)</f>
        <v>4614706216.664999</v>
      </c>
    </row>
    <row r="22" spans="2:6" ht="15.75">
      <c r="C22" s="45" t="s">
        <v>9</v>
      </c>
      <c r="D22" s="45" t="s">
        <v>9</v>
      </c>
      <c r="E22" s="45" t="s">
        <v>9</v>
      </c>
      <c r="F22" s="71"/>
    </row>
    <row r="23" spans="2:6">
      <c r="C23" s="46" t="s">
        <v>9</v>
      </c>
      <c r="D23" s="46" t="s">
        <v>9</v>
      </c>
      <c r="E23" s="46" t="s">
        <v>9</v>
      </c>
      <c r="F23" s="46" t="s">
        <v>9</v>
      </c>
    </row>
    <row r="24" spans="2:6">
      <c r="B24" s="16" t="s">
        <v>32</v>
      </c>
      <c r="C24" s="16"/>
      <c r="D24" s="16"/>
      <c r="E24" s="16"/>
      <c r="F24" s="16"/>
    </row>
    <row r="25" spans="2:6" ht="32.25" thickBot="1">
      <c r="B25" s="10" t="s">
        <v>24</v>
      </c>
      <c r="C25" s="11" t="s">
        <v>5</v>
      </c>
      <c r="D25" s="11" t="s">
        <v>6</v>
      </c>
      <c r="E25" s="11" t="s">
        <v>7</v>
      </c>
      <c r="F25" s="11" t="s">
        <v>10</v>
      </c>
    </row>
    <row r="26" spans="2:6" ht="16.5" thickBot="1">
      <c r="B26" s="14" t="s">
        <v>8</v>
      </c>
      <c r="C26" s="63">
        <v>2377955586.2800002</v>
      </c>
      <c r="D26" s="63">
        <v>164477189.81999999</v>
      </c>
      <c r="E26" s="63">
        <v>650432135.63</v>
      </c>
      <c r="F26" s="64">
        <f>+('Spese Correnti-Miss. 10'!F53+'Spese-Correnti-Miss.12'!F38)</f>
        <v>3192864911.7249994</v>
      </c>
    </row>
    <row r="27" spans="2:6" ht="15.75">
      <c r="C27" s="45"/>
      <c r="D27" s="45"/>
      <c r="E27" s="45"/>
      <c r="F27" s="71"/>
    </row>
    <row r="28" spans="2:6">
      <c r="C28" s="46"/>
      <c r="D28" s="46"/>
      <c r="E28" s="46"/>
      <c r="F28" s="46"/>
    </row>
    <row r="29" spans="2:6">
      <c r="B29" s="84" t="s">
        <v>67</v>
      </c>
      <c r="C29" s="84"/>
      <c r="D29" s="84"/>
      <c r="E29" s="84"/>
      <c r="F29" s="84"/>
    </row>
    <row r="30" spans="2:6" ht="32.25" thickBot="1">
      <c r="B30" s="10" t="s">
        <v>24</v>
      </c>
      <c r="C30" s="11" t="s">
        <v>5</v>
      </c>
      <c r="D30" s="11" t="s">
        <v>6</v>
      </c>
      <c r="E30" s="11" t="s">
        <v>7</v>
      </c>
      <c r="F30" s="11" t="s">
        <v>10</v>
      </c>
    </row>
    <row r="31" spans="2:6" ht="16.5" thickBot="1">
      <c r="B31" s="14" t="s">
        <v>8</v>
      </c>
      <c r="C31" s="63">
        <f>SUM(C21,C26)</f>
        <v>3660374337.1300001</v>
      </c>
      <c r="D31" s="63">
        <f t="shared" ref="D31:E31" si="1">SUM(D21,D26)</f>
        <v>1546074061.97</v>
      </c>
      <c r="E31" s="63">
        <f t="shared" si="1"/>
        <v>2601122729.3000002</v>
      </c>
      <c r="F31" s="64">
        <f>+('Spese Correnti-Miss. 10'!F63+'Spese-Correnti-Miss.12'!F45)</f>
        <v>7807571128.3900003</v>
      </c>
    </row>
    <row r="32" spans="2:6" ht="18.75" customHeight="1">
      <c r="B32" s="32"/>
      <c r="C32" s="57"/>
      <c r="D32" s="57"/>
      <c r="E32" s="57"/>
      <c r="F32" s="57"/>
    </row>
    <row r="33" spans="2:7" ht="12.75" customHeight="1">
      <c r="B33" s="9" t="s">
        <v>9</v>
      </c>
    </row>
    <row r="34" spans="2:7">
      <c r="B34" s="84" t="s">
        <v>68</v>
      </c>
      <c r="C34" s="84"/>
      <c r="D34" s="84"/>
      <c r="E34" s="84"/>
      <c r="F34" s="84"/>
    </row>
    <row r="35" spans="2:7" ht="32.25" thickBot="1">
      <c r="B35" s="10" t="s">
        <v>24</v>
      </c>
      <c r="C35" s="11" t="s">
        <v>5</v>
      </c>
      <c r="D35" s="11" t="s">
        <v>6</v>
      </c>
      <c r="E35" s="11" t="s">
        <v>7</v>
      </c>
      <c r="F35" s="11" t="s">
        <v>10</v>
      </c>
    </row>
    <row r="36" spans="2:7" ht="16.5" thickBot="1">
      <c r="B36" s="14" t="s">
        <v>8</v>
      </c>
      <c r="C36" s="63">
        <v>219503598.62</v>
      </c>
      <c r="D36" s="63">
        <v>410230922.06999999</v>
      </c>
      <c r="E36" s="63">
        <v>521719405.02999997</v>
      </c>
      <c r="F36" s="64">
        <f>+('Spese Correnti-Miss. 10'!F73+'Spese-Correnti-Miss.12'!F52)</f>
        <v>1151453925.72</v>
      </c>
    </row>
    <row r="37" spans="2:7" ht="15.75">
      <c r="C37" s="45"/>
      <c r="D37" s="45"/>
      <c r="E37" s="45"/>
      <c r="F37" s="71"/>
    </row>
    <row r="38" spans="2:7">
      <c r="C38" s="46"/>
      <c r="D38" s="46"/>
      <c r="E38" s="46"/>
      <c r="F38" s="46"/>
    </row>
    <row r="39" spans="2:7">
      <c r="B39" s="17" t="s">
        <v>34</v>
      </c>
      <c r="C39" s="17"/>
      <c r="D39" s="17"/>
      <c r="E39" s="17"/>
      <c r="F39" s="17"/>
    </row>
    <row r="40" spans="2:7" ht="32.25" thickBot="1">
      <c r="B40" s="10" t="s">
        <v>24</v>
      </c>
      <c r="C40" s="11" t="s">
        <v>5</v>
      </c>
      <c r="D40" s="11" t="s">
        <v>6</v>
      </c>
      <c r="E40" s="11" t="s">
        <v>7</v>
      </c>
      <c r="F40" s="11" t="s">
        <v>10</v>
      </c>
    </row>
    <row r="41" spans="2:7" ht="16.5" thickBot="1">
      <c r="B41" s="14" t="s">
        <v>8</v>
      </c>
      <c r="C41" s="63">
        <v>387890693.55000001</v>
      </c>
      <c r="D41" s="63">
        <v>57993946.439999998</v>
      </c>
      <c r="E41" s="63">
        <v>81911838.390000001</v>
      </c>
      <c r="F41" s="64">
        <f>+('Spese Correnti-Miss. 10'!F83+'Spese-Correnti-Miss.12'!F59)</f>
        <v>527796478.375</v>
      </c>
      <c r="G41" s="33" t="s">
        <v>9</v>
      </c>
    </row>
    <row r="42" spans="2:7" ht="15.75">
      <c r="C42" s="45"/>
      <c r="D42" s="45"/>
      <c r="E42" s="45"/>
      <c r="F42" s="71"/>
    </row>
    <row r="43" spans="2:7">
      <c r="C43" s="46"/>
      <c r="D43" s="46"/>
      <c r="E43" s="46"/>
      <c r="F43" s="46" t="s">
        <v>9</v>
      </c>
    </row>
    <row r="44" spans="2:7">
      <c r="B44" s="84" t="s">
        <v>69</v>
      </c>
      <c r="C44" s="84"/>
      <c r="D44" s="84"/>
      <c r="E44" s="84"/>
      <c r="F44" s="84"/>
    </row>
    <row r="45" spans="2:7" ht="32.25" thickBot="1">
      <c r="B45" s="10" t="s">
        <v>24</v>
      </c>
      <c r="C45" s="11" t="s">
        <v>5</v>
      </c>
      <c r="D45" s="11" t="s">
        <v>6</v>
      </c>
      <c r="E45" s="11" t="s">
        <v>7</v>
      </c>
      <c r="F45" s="11" t="s">
        <v>10</v>
      </c>
    </row>
    <row r="46" spans="2:7" ht="16.5" thickBot="1">
      <c r="B46" s="14" t="s">
        <v>8</v>
      </c>
      <c r="C46" s="63">
        <f>SUM(C36,C41)</f>
        <v>607394292.17000008</v>
      </c>
      <c r="D46" s="63">
        <f t="shared" ref="D46:E46" si="2">SUM(D36,D41)</f>
        <v>468224868.50999999</v>
      </c>
      <c r="E46" s="63">
        <f t="shared" si="2"/>
        <v>603631243.41999996</v>
      </c>
      <c r="F46" s="64">
        <f>+('Spese Correnti-Miss. 10'!F93+'Spese-Correnti-Miss.12'!F66)</f>
        <v>1679250404.095</v>
      </c>
    </row>
    <row r="47" spans="2:7">
      <c r="B47" s="32"/>
      <c r="C47" s="57"/>
      <c r="D47" s="57"/>
      <c r="E47" s="57"/>
      <c r="F47" s="57"/>
    </row>
    <row r="48" spans="2:7" ht="12.2" customHeight="1"/>
    <row r="49" spans="2:6">
      <c r="B49" s="84" t="s">
        <v>11</v>
      </c>
      <c r="C49" s="84"/>
      <c r="D49" s="84"/>
      <c r="E49" s="84"/>
      <c r="F49" s="84"/>
    </row>
    <row r="50" spans="2:6" ht="32.25" thickBot="1">
      <c r="B50" s="10" t="s">
        <v>24</v>
      </c>
      <c r="C50" s="11" t="s">
        <v>5</v>
      </c>
      <c r="D50" s="11" t="s">
        <v>6</v>
      </c>
      <c r="E50" s="11" t="s">
        <v>7</v>
      </c>
      <c r="F50" s="11" t="s">
        <v>10</v>
      </c>
    </row>
    <row r="51" spans="2:6" ht="16.5" thickBot="1">
      <c r="B51" s="14" t="s">
        <v>8</v>
      </c>
      <c r="C51" s="63">
        <v>1501922349.47</v>
      </c>
      <c r="D51" s="63">
        <v>1791827794.22</v>
      </c>
      <c r="E51" s="63">
        <v>2472409998.6999998</v>
      </c>
      <c r="F51" s="64">
        <f>SUM(C51:E51)</f>
        <v>5766160142.3899994</v>
      </c>
    </row>
    <row r="52" spans="2:6">
      <c r="C52" s="57"/>
      <c r="D52" s="57"/>
      <c r="E52" s="57"/>
      <c r="F52" s="78" t="s">
        <v>9</v>
      </c>
    </row>
    <row r="53" spans="2:6">
      <c r="C53" s="46"/>
      <c r="D53" s="46"/>
      <c r="E53" s="46"/>
      <c r="F53" s="46" t="s">
        <v>9</v>
      </c>
    </row>
    <row r="54" spans="2:6">
      <c r="B54" s="17" t="s">
        <v>70</v>
      </c>
      <c r="C54" s="17"/>
      <c r="D54" s="17"/>
      <c r="E54" s="17"/>
      <c r="F54" s="17"/>
    </row>
    <row r="55" spans="2:6" ht="32.25" thickBot="1">
      <c r="B55" s="10" t="s">
        <v>24</v>
      </c>
      <c r="C55" s="11" t="s">
        <v>5</v>
      </c>
      <c r="D55" s="11" t="s">
        <v>6</v>
      </c>
      <c r="E55" s="11" t="s">
        <v>7</v>
      </c>
      <c r="F55" s="11" t="s">
        <v>10</v>
      </c>
    </row>
    <row r="56" spans="2:6" ht="16.5" thickBot="1">
      <c r="B56" s="14" t="s">
        <v>8</v>
      </c>
      <c r="C56" s="63">
        <v>2765846279.8299999</v>
      </c>
      <c r="D56" s="63">
        <v>222471136.25999999</v>
      </c>
      <c r="E56" s="63">
        <v>732343974.01999998</v>
      </c>
      <c r="F56" s="64">
        <f>SUM(C56:E56)</f>
        <v>3720661390.1100001</v>
      </c>
    </row>
    <row r="57" spans="2:6">
      <c r="C57" s="57"/>
      <c r="D57" s="57"/>
      <c r="E57" s="57"/>
      <c r="F57" s="78" t="s">
        <v>9</v>
      </c>
    </row>
    <row r="58" spans="2:6">
      <c r="C58" s="46"/>
      <c r="D58" s="46"/>
      <c r="E58" s="46"/>
      <c r="F58" s="46" t="s">
        <v>9</v>
      </c>
    </row>
    <row r="59" spans="2:6">
      <c r="B59" s="84" t="s">
        <v>71</v>
      </c>
      <c r="C59" s="84"/>
      <c r="D59" s="84"/>
      <c r="E59" s="84"/>
      <c r="F59" s="84"/>
    </row>
    <row r="60" spans="2:6" ht="32.25" thickBot="1">
      <c r="B60" s="10" t="s">
        <v>24</v>
      </c>
      <c r="C60" s="11" t="s">
        <v>5</v>
      </c>
      <c r="D60" s="11" t="s">
        <v>6</v>
      </c>
      <c r="E60" s="11" t="s">
        <v>7</v>
      </c>
      <c r="F60" s="11" t="s">
        <v>10</v>
      </c>
    </row>
    <row r="61" spans="2:6" ht="16.5" thickBot="1">
      <c r="B61" s="14" t="s">
        <v>8</v>
      </c>
      <c r="C61" s="63">
        <f>SUM(C51,C56)</f>
        <v>4267768629.3000002</v>
      </c>
      <c r="D61" s="63">
        <f t="shared" ref="D61:E61" si="3">SUM(D51,D56)</f>
        <v>2014298930.48</v>
      </c>
      <c r="E61" s="63">
        <f t="shared" si="3"/>
        <v>3204753972.7199998</v>
      </c>
      <c r="F61" s="64">
        <f>SUM(C61:E61)</f>
        <v>9486821532.5</v>
      </c>
    </row>
    <row r="62" spans="2:6">
      <c r="B62" s="37" t="s">
        <v>9</v>
      </c>
      <c r="C62" s="57"/>
      <c r="D62" s="57"/>
      <c r="E62" s="57"/>
      <c r="F62" s="78" t="s">
        <v>9</v>
      </c>
    </row>
    <row r="63" spans="2:6">
      <c r="B63" s="54" t="s">
        <v>9</v>
      </c>
      <c r="C63" s="46"/>
      <c r="D63" s="46"/>
      <c r="E63" s="46"/>
      <c r="F63" s="46" t="s">
        <v>9</v>
      </c>
    </row>
    <row r="64" spans="2:6">
      <c r="C64" s="33"/>
      <c r="D64" s="33"/>
      <c r="E64" s="33"/>
      <c r="F64" s="33"/>
    </row>
    <row r="65" spans="3:5">
      <c r="C65" s="33"/>
      <c r="D65" s="33"/>
    </row>
    <row r="66" spans="3:5">
      <c r="C66" s="33"/>
      <c r="D66" s="33"/>
      <c r="E66" s="33"/>
    </row>
    <row r="67" spans="3:5">
      <c r="C67" s="33" t="s">
        <v>9</v>
      </c>
      <c r="E67" s="33"/>
    </row>
    <row r="68" spans="3:5">
      <c r="C68" s="33" t="s">
        <v>9</v>
      </c>
    </row>
  </sheetData>
  <mergeCells count="10">
    <mergeCell ref="B2:F2"/>
    <mergeCell ref="B59:F59"/>
    <mergeCell ref="B44:F44"/>
    <mergeCell ref="B49:F49"/>
    <mergeCell ref="B34:F34"/>
    <mergeCell ref="B3:F3"/>
    <mergeCell ref="B4:F4"/>
    <mergeCell ref="B9:F9"/>
    <mergeCell ref="B19:F19"/>
    <mergeCell ref="B29:F29"/>
  </mergeCells>
  <pageMargins left="0.7" right="0.7" top="0.75" bottom="0.75" header="0.3" footer="0.3"/>
  <pageSetup paperSize="8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5"/>
  <sheetViews>
    <sheetView zoomScaleNormal="100" workbookViewId="0">
      <selection activeCell="B2" sqref="B2:F2"/>
    </sheetView>
  </sheetViews>
  <sheetFormatPr defaultColWidth="8.85546875" defaultRowHeight="15"/>
  <cols>
    <col min="1" max="1" width="8.85546875" style="2"/>
    <col min="2" max="2" width="50.7109375" style="2" customWidth="1"/>
    <col min="3" max="4" width="26.7109375" style="2" customWidth="1"/>
    <col min="5" max="5" width="20.7109375" style="2" customWidth="1"/>
    <col min="6" max="6" width="30.7109375" style="2" customWidth="1"/>
    <col min="7" max="16384" width="8.85546875" style="2"/>
  </cols>
  <sheetData>
    <row r="2" spans="2:6" ht="39.75" customHeight="1">
      <c r="B2" s="99" t="s">
        <v>73</v>
      </c>
      <c r="C2" s="99"/>
      <c r="D2" s="99"/>
      <c r="E2" s="99"/>
      <c r="F2" s="99"/>
    </row>
    <row r="3" spans="2:6" ht="15.75" customHeight="1">
      <c r="B3" s="90"/>
      <c r="C3" s="90"/>
      <c r="D3" s="90"/>
      <c r="E3" s="90"/>
      <c r="F3" s="90"/>
    </row>
    <row r="4" spans="2:6">
      <c r="B4" s="88" t="s">
        <v>40</v>
      </c>
      <c r="C4" s="92"/>
      <c r="D4" s="92"/>
      <c r="E4" s="92"/>
      <c r="F4" s="92"/>
    </row>
    <row r="5" spans="2:6" ht="39.950000000000003" customHeight="1" thickBot="1">
      <c r="B5" s="10" t="s">
        <v>25</v>
      </c>
      <c r="C5" s="3" t="s">
        <v>5</v>
      </c>
      <c r="D5" s="3" t="s">
        <v>6</v>
      </c>
      <c r="E5" s="3" t="s">
        <v>7</v>
      </c>
      <c r="F5" s="3" t="s">
        <v>10</v>
      </c>
    </row>
    <row r="6" spans="2:6" ht="16.5" thickBot="1">
      <c r="B6" s="5" t="s">
        <v>8</v>
      </c>
      <c r="C6" s="63">
        <v>740292187.44000006</v>
      </c>
      <c r="D6" s="63">
        <v>425628980.57999998</v>
      </c>
      <c r="E6" s="63">
        <v>1412694363.4100001</v>
      </c>
      <c r="F6" s="67">
        <f t="shared" ref="F6" si="0">SUM(C6:E6)</f>
        <v>2578615531.4300003</v>
      </c>
    </row>
    <row r="7" spans="2:6" ht="15.75">
      <c r="C7" s="45"/>
      <c r="D7" s="45"/>
      <c r="E7" s="45"/>
      <c r="F7" s="71"/>
    </row>
    <row r="8" spans="2:6">
      <c r="C8" s="50"/>
      <c r="D8" s="50"/>
      <c r="E8" s="50"/>
      <c r="F8" s="50"/>
    </row>
    <row r="9" spans="2:6">
      <c r="B9" s="88" t="s">
        <v>41</v>
      </c>
      <c r="C9" s="92"/>
      <c r="D9" s="92"/>
      <c r="E9" s="92"/>
      <c r="F9" s="92"/>
    </row>
    <row r="10" spans="2:6" ht="39.950000000000003" customHeight="1" thickBot="1">
      <c r="B10" s="10" t="s">
        <v>25</v>
      </c>
      <c r="C10" s="3" t="s">
        <v>5</v>
      </c>
      <c r="D10" s="3" t="s">
        <v>6</v>
      </c>
      <c r="E10" s="3" t="s">
        <v>7</v>
      </c>
      <c r="F10" s="3" t="s">
        <v>10</v>
      </c>
    </row>
    <row r="11" spans="2:6" ht="16.5" thickBot="1">
      <c r="B11" s="5" t="s">
        <v>8</v>
      </c>
      <c r="C11" s="63">
        <v>238739958.56999999</v>
      </c>
      <c r="D11" s="63">
        <v>0</v>
      </c>
      <c r="E11" s="63">
        <v>253379718.94</v>
      </c>
      <c r="F11" s="67">
        <f>SUM(C11:E11)</f>
        <v>492119677.50999999</v>
      </c>
    </row>
    <row r="12" spans="2:6" ht="15.75">
      <c r="C12" s="45"/>
      <c r="D12" s="45"/>
      <c r="E12" s="45"/>
      <c r="F12" s="71"/>
    </row>
    <row r="13" spans="2:6">
      <c r="C13" s="50"/>
      <c r="D13" s="50"/>
      <c r="E13" s="50"/>
      <c r="F13" s="50"/>
    </row>
    <row r="14" spans="2:6">
      <c r="B14" s="88" t="s">
        <v>64</v>
      </c>
      <c r="C14" s="88"/>
      <c r="D14" s="88"/>
      <c r="E14" s="88"/>
      <c r="F14" s="88"/>
    </row>
    <row r="15" spans="2:6" ht="39.950000000000003" customHeight="1" thickBot="1">
      <c r="B15" s="10" t="s">
        <v>25</v>
      </c>
      <c r="C15" s="3" t="s">
        <v>5</v>
      </c>
      <c r="D15" s="3" t="s">
        <v>6</v>
      </c>
      <c r="E15" s="3" t="s">
        <v>7</v>
      </c>
      <c r="F15" s="3" t="s">
        <v>10</v>
      </c>
    </row>
    <row r="16" spans="2:6" ht="16.5" thickBot="1">
      <c r="B16" s="5" t="s">
        <v>8</v>
      </c>
      <c r="C16" s="72">
        <f>SUM(C6,C11)</f>
        <v>979032146.00999999</v>
      </c>
      <c r="D16" s="72">
        <f t="shared" ref="D16:E16" si="1">SUM(D6,D11)</f>
        <v>425628980.57999998</v>
      </c>
      <c r="E16" s="72">
        <f t="shared" si="1"/>
        <v>1666074082.3500001</v>
      </c>
      <c r="F16" s="6">
        <f>SUM(F6,F11)</f>
        <v>3070735208.9400005</v>
      </c>
    </row>
    <row r="17" spans="2:6">
      <c r="B17" s="34"/>
      <c r="C17" s="45"/>
      <c r="D17" s="45"/>
      <c r="E17" s="45"/>
      <c r="F17" s="45"/>
    </row>
    <row r="18" spans="2:6" ht="11.25" customHeight="1">
      <c r="B18" s="7"/>
      <c r="C18" s="7"/>
      <c r="D18" s="7"/>
      <c r="E18" s="7"/>
      <c r="F18" s="7"/>
    </row>
    <row r="19" spans="2:6">
      <c r="B19" s="88" t="s">
        <v>43</v>
      </c>
      <c r="C19" s="92"/>
      <c r="D19" s="92"/>
      <c r="E19" s="92"/>
      <c r="F19" s="92"/>
    </row>
    <row r="20" spans="2:6" ht="39.950000000000003" customHeight="1" thickBot="1">
      <c r="B20" s="10" t="s">
        <v>25</v>
      </c>
      <c r="C20" s="3" t="s">
        <v>5</v>
      </c>
      <c r="D20" s="3" t="s">
        <v>6</v>
      </c>
      <c r="E20" s="3" t="s">
        <v>7</v>
      </c>
      <c r="F20" s="3" t="s">
        <v>10</v>
      </c>
    </row>
    <row r="21" spans="2:6" ht="16.5" thickBot="1">
      <c r="B21" s="5" t="s">
        <v>8</v>
      </c>
      <c r="C21" s="72">
        <v>518467082.94</v>
      </c>
      <c r="D21" s="72">
        <v>149535883.30000001</v>
      </c>
      <c r="E21" s="72">
        <v>382174625.04000002</v>
      </c>
      <c r="F21" s="67">
        <v>1050177591.27</v>
      </c>
    </row>
    <row r="22" spans="2:6" ht="15.75">
      <c r="C22" s="45"/>
      <c r="D22" s="45"/>
      <c r="E22" s="45"/>
      <c r="F22" s="71"/>
    </row>
    <row r="23" spans="2:6">
      <c r="C23" s="50"/>
      <c r="D23" s="50"/>
      <c r="E23" s="50"/>
      <c r="F23" s="50"/>
    </row>
    <row r="24" spans="2:6">
      <c r="B24" s="24" t="s">
        <v>44</v>
      </c>
      <c r="C24" s="25"/>
      <c r="D24" s="25"/>
      <c r="E24" s="25"/>
      <c r="F24" s="25"/>
    </row>
    <row r="25" spans="2:6" ht="39.950000000000003" customHeight="1" thickBot="1">
      <c r="B25" s="10" t="s">
        <v>25</v>
      </c>
      <c r="C25" s="3" t="s">
        <v>5</v>
      </c>
      <c r="D25" s="3" t="s">
        <v>6</v>
      </c>
      <c r="E25" s="3" t="s">
        <v>7</v>
      </c>
      <c r="F25" s="3" t="s">
        <v>10</v>
      </c>
    </row>
    <row r="26" spans="2:6" ht="16.5" thickBot="1">
      <c r="B26" s="5" t="s">
        <v>8</v>
      </c>
      <c r="C26" s="72">
        <v>196328631.88</v>
      </c>
      <c r="D26" s="72">
        <v>0</v>
      </c>
      <c r="E26" s="72">
        <v>38000000</v>
      </c>
      <c r="F26" s="67">
        <f t="shared" ref="F26" si="2">SUM(C26:E26)</f>
        <v>234328631.88</v>
      </c>
    </row>
    <row r="27" spans="2:6" ht="15.75">
      <c r="C27" s="45"/>
      <c r="D27" s="45"/>
      <c r="E27" s="45"/>
      <c r="F27" s="71"/>
    </row>
    <row r="28" spans="2:6">
      <c r="C28" s="50"/>
      <c r="D28" s="50"/>
      <c r="E28" s="50"/>
      <c r="F28" s="50"/>
    </row>
    <row r="29" spans="2:6">
      <c r="B29" s="88" t="s">
        <v>45</v>
      </c>
      <c r="C29" s="92"/>
      <c r="D29" s="92"/>
      <c r="E29" s="92"/>
      <c r="F29" s="92"/>
    </row>
    <row r="30" spans="2:6" ht="39.950000000000003" customHeight="1" thickBot="1">
      <c r="B30" s="10" t="s">
        <v>25</v>
      </c>
      <c r="C30" s="3" t="s">
        <v>5</v>
      </c>
      <c r="D30" s="3" t="s">
        <v>6</v>
      </c>
      <c r="E30" s="3" t="s">
        <v>7</v>
      </c>
      <c r="F30" s="3" t="s">
        <v>10</v>
      </c>
    </row>
    <row r="31" spans="2:6" ht="16.5" thickBot="1">
      <c r="B31" s="5" t="s">
        <v>8</v>
      </c>
      <c r="C31" s="72">
        <f>SUM(C21,C26)</f>
        <v>714795714.81999993</v>
      </c>
      <c r="D31" s="72">
        <f t="shared" ref="D31:E31" si="3">SUM(D21,D26)</f>
        <v>149535883.30000001</v>
      </c>
      <c r="E31" s="72">
        <f t="shared" si="3"/>
        <v>420174625.04000002</v>
      </c>
      <c r="F31" s="67">
        <f t="shared" ref="F31" si="4">SUM(C31:E31)</f>
        <v>1284506223.1599998</v>
      </c>
    </row>
    <row r="32" spans="2:6">
      <c r="B32" s="34"/>
      <c r="C32" s="45"/>
      <c r="D32" s="45"/>
      <c r="E32" s="45"/>
      <c r="F32" s="45"/>
    </row>
    <row r="33" spans="2:6" ht="12.75" customHeight="1">
      <c r="B33" s="7"/>
      <c r="C33" s="7"/>
      <c r="D33" s="7"/>
      <c r="E33" s="7"/>
      <c r="F33" s="7"/>
    </row>
    <row r="34" spans="2:6">
      <c r="B34" s="88" t="s">
        <v>46</v>
      </c>
      <c r="C34" s="88"/>
      <c r="D34" s="88"/>
      <c r="E34" s="88"/>
      <c r="F34" s="88"/>
    </row>
    <row r="35" spans="2:6" ht="39.950000000000003" customHeight="1" thickBot="1">
      <c r="B35" s="10" t="s">
        <v>25</v>
      </c>
      <c r="C35" s="3" t="s">
        <v>5</v>
      </c>
      <c r="D35" s="3" t="s">
        <v>6</v>
      </c>
      <c r="E35" s="3" t="s">
        <v>7</v>
      </c>
      <c r="F35" s="3" t="s">
        <v>10</v>
      </c>
    </row>
    <row r="36" spans="2:6" ht="16.5" thickBot="1">
      <c r="B36" s="5" t="s">
        <v>8</v>
      </c>
      <c r="C36" s="72">
        <v>185301814.59999999</v>
      </c>
      <c r="D36" s="72">
        <v>59561850.979999997</v>
      </c>
      <c r="E36" s="72">
        <v>351868060.44</v>
      </c>
      <c r="F36" s="67">
        <f t="shared" ref="F36" si="5">SUM(C36:E36)</f>
        <v>596731726.01999998</v>
      </c>
    </row>
    <row r="37" spans="2:6" ht="15.75">
      <c r="C37" s="45"/>
      <c r="D37" s="45"/>
      <c r="E37" s="45"/>
      <c r="F37" s="71"/>
    </row>
    <row r="38" spans="2:6">
      <c r="C38" s="50"/>
      <c r="D38" s="50"/>
      <c r="E38" s="50"/>
      <c r="F38" s="50"/>
    </row>
    <row r="39" spans="2:6">
      <c r="B39" s="88" t="s">
        <v>47</v>
      </c>
      <c r="C39" s="88"/>
      <c r="D39" s="88"/>
      <c r="E39" s="88"/>
      <c r="F39" s="88"/>
    </row>
    <row r="40" spans="2:6" ht="39.950000000000003" customHeight="1" thickBot="1">
      <c r="B40" s="10" t="s">
        <v>25</v>
      </c>
      <c r="C40" s="3" t="s">
        <v>5</v>
      </c>
      <c r="D40" s="3" t="s">
        <v>6</v>
      </c>
      <c r="E40" s="3" t="s">
        <v>7</v>
      </c>
      <c r="F40" s="3" t="s">
        <v>10</v>
      </c>
    </row>
    <row r="41" spans="2:6" ht="16.5" thickBot="1">
      <c r="B41" s="5" t="s">
        <v>8</v>
      </c>
      <c r="C41" s="72">
        <v>28667497.640000001</v>
      </c>
      <c r="D41" s="72">
        <v>0</v>
      </c>
      <c r="E41" s="72">
        <v>8618336.4199999999</v>
      </c>
      <c r="F41" s="67">
        <f t="shared" ref="F41" si="6">SUM(C41:E41)</f>
        <v>37285834.060000002</v>
      </c>
    </row>
    <row r="42" spans="2:6" ht="15.75">
      <c r="C42" s="45"/>
      <c r="D42" s="45"/>
      <c r="E42" s="45"/>
      <c r="F42" s="71"/>
    </row>
    <row r="43" spans="2:6">
      <c r="C43" s="50"/>
      <c r="D43" s="50"/>
      <c r="E43" s="50"/>
      <c r="F43" s="50"/>
    </row>
    <row r="44" spans="2:6">
      <c r="B44" s="88" t="s">
        <v>48</v>
      </c>
      <c r="C44" s="88"/>
      <c r="D44" s="88"/>
      <c r="E44" s="88"/>
      <c r="F44" s="88"/>
    </row>
    <row r="45" spans="2:6" ht="39.950000000000003" customHeight="1" thickBot="1">
      <c r="B45" s="10" t="s">
        <v>25</v>
      </c>
      <c r="C45" s="3" t="s">
        <v>5</v>
      </c>
      <c r="D45" s="3" t="s">
        <v>6</v>
      </c>
      <c r="E45" s="3" t="s">
        <v>7</v>
      </c>
      <c r="F45" s="3" t="s">
        <v>10</v>
      </c>
    </row>
    <row r="46" spans="2:6" ht="16.5" thickBot="1">
      <c r="B46" s="5" t="s">
        <v>8</v>
      </c>
      <c r="C46" s="72">
        <f>SUM(C36,C41)</f>
        <v>213969312.24000001</v>
      </c>
      <c r="D46" s="72">
        <f t="shared" ref="D46:E46" si="7">SUM(D36,D41)</f>
        <v>59561850.979999997</v>
      </c>
      <c r="E46" s="72">
        <f t="shared" si="7"/>
        <v>360486396.86000001</v>
      </c>
      <c r="F46" s="67">
        <f t="shared" ref="F46" si="8">SUM(C46:E46)</f>
        <v>634017560.08000004</v>
      </c>
    </row>
    <row r="47" spans="2:6">
      <c r="B47" s="34"/>
      <c r="C47" s="45"/>
      <c r="D47" s="45"/>
      <c r="E47" s="45"/>
      <c r="F47" s="45"/>
    </row>
    <row r="48" spans="2:6" ht="9" customHeight="1">
      <c r="B48" s="7"/>
      <c r="C48" s="7"/>
      <c r="D48" s="7"/>
      <c r="E48" s="7"/>
      <c r="F48" s="7"/>
    </row>
    <row r="49" spans="2:6">
      <c r="B49" s="24" t="s">
        <v>49</v>
      </c>
      <c r="C49" s="24"/>
      <c r="D49" s="24"/>
      <c r="E49" s="24"/>
      <c r="F49" s="24"/>
    </row>
    <row r="50" spans="2:6" ht="39.950000000000003" customHeight="1" thickBot="1">
      <c r="B50" s="10" t="s">
        <v>25</v>
      </c>
      <c r="C50" s="3" t="s">
        <v>5</v>
      </c>
      <c r="D50" s="3" t="s">
        <v>6</v>
      </c>
      <c r="E50" s="3" t="s">
        <v>7</v>
      </c>
      <c r="F50" s="3" t="s">
        <v>10</v>
      </c>
    </row>
    <row r="51" spans="2:6" ht="16.5" thickBot="1">
      <c r="B51" s="5" t="s">
        <v>8</v>
      </c>
      <c r="C51" s="72">
        <v>703768897.53999996</v>
      </c>
      <c r="D51" s="72">
        <v>209097734.28</v>
      </c>
      <c r="E51" s="72">
        <v>734042685.48000002</v>
      </c>
      <c r="F51" s="6">
        <v>1646909317.29</v>
      </c>
    </row>
    <row r="52" spans="2:6">
      <c r="B52" s="34"/>
      <c r="C52" s="78" t="s">
        <v>9</v>
      </c>
      <c r="D52" s="78" t="s">
        <v>9</v>
      </c>
      <c r="E52" s="78" t="s">
        <v>9</v>
      </c>
      <c r="F52" s="78" t="s">
        <v>9</v>
      </c>
    </row>
    <row r="53" spans="2:6">
      <c r="B53" s="7"/>
      <c r="C53" s="50"/>
      <c r="D53" s="50"/>
      <c r="E53" s="50"/>
      <c r="F53" s="50"/>
    </row>
    <row r="54" spans="2:6" ht="39.200000000000003" customHeight="1">
      <c r="B54" s="94" t="s">
        <v>50</v>
      </c>
      <c r="C54" s="94"/>
      <c r="D54" s="94"/>
      <c r="E54" s="94"/>
      <c r="F54" s="94"/>
    </row>
    <row r="55" spans="2:6" ht="39.950000000000003" customHeight="1" thickBot="1">
      <c r="B55" s="10" t="s">
        <v>25</v>
      </c>
      <c r="C55" s="3" t="s">
        <v>5</v>
      </c>
      <c r="D55" s="3" t="s">
        <v>6</v>
      </c>
      <c r="E55" s="3" t="s">
        <v>7</v>
      </c>
      <c r="F55" s="3" t="s">
        <v>10</v>
      </c>
    </row>
    <row r="56" spans="2:6" ht="16.5" thickBot="1">
      <c r="B56" s="5" t="s">
        <v>8</v>
      </c>
      <c r="C56" s="72">
        <v>224996129.52000001</v>
      </c>
      <c r="D56" s="72">
        <v>0</v>
      </c>
      <c r="E56" s="72">
        <v>46618336.420000002</v>
      </c>
      <c r="F56" s="6">
        <f t="shared" ref="F56" si="9">SUM(F26+F41)</f>
        <v>271614465.94</v>
      </c>
    </row>
    <row r="57" spans="2:6">
      <c r="C57" s="78" t="s">
        <v>9</v>
      </c>
      <c r="D57" s="78" t="s">
        <v>9</v>
      </c>
      <c r="E57" s="78" t="s">
        <v>9</v>
      </c>
      <c r="F57" s="78" t="s">
        <v>9</v>
      </c>
    </row>
    <row r="58" spans="2:6">
      <c r="B58" s="7"/>
      <c r="C58" s="50"/>
      <c r="D58" s="50"/>
      <c r="E58" s="50"/>
      <c r="F58" s="50" t="s">
        <v>9</v>
      </c>
    </row>
    <row r="59" spans="2:6">
      <c r="B59" s="24" t="s">
        <v>51</v>
      </c>
      <c r="C59" s="25"/>
      <c r="D59" s="25"/>
      <c r="E59" s="25"/>
      <c r="F59" s="25"/>
    </row>
    <row r="60" spans="2:6" ht="39.950000000000003" customHeight="1" thickBot="1">
      <c r="B60" s="10" t="s">
        <v>25</v>
      </c>
      <c r="C60" s="3" t="s">
        <v>5</v>
      </c>
      <c r="D60" s="3" t="s">
        <v>6</v>
      </c>
      <c r="E60" s="3" t="s">
        <v>7</v>
      </c>
      <c r="F60" s="3" t="s">
        <v>10</v>
      </c>
    </row>
    <row r="61" spans="2:6" ht="16.5" thickBot="1">
      <c r="B61" s="5" t="s">
        <v>8</v>
      </c>
      <c r="C61" s="72">
        <f>SUM(C51,C56)</f>
        <v>928765027.05999994</v>
      </c>
      <c r="D61" s="72">
        <f t="shared" ref="D61:F61" si="10">SUM(D51,D56)</f>
        <v>209097734.28</v>
      </c>
      <c r="E61" s="72">
        <f t="shared" si="10"/>
        <v>780661021.89999998</v>
      </c>
      <c r="F61" s="6">
        <f t="shared" si="10"/>
        <v>1918523783.23</v>
      </c>
    </row>
    <row r="62" spans="2:6">
      <c r="B62" s="38" t="s">
        <v>9</v>
      </c>
      <c r="C62" s="78" t="s">
        <v>9</v>
      </c>
      <c r="D62" s="78" t="s">
        <v>9</v>
      </c>
      <c r="E62" s="78" t="s">
        <v>9</v>
      </c>
      <c r="F62" s="78" t="s">
        <v>9</v>
      </c>
    </row>
    <row r="63" spans="2:6">
      <c r="B63" s="39" t="s">
        <v>9</v>
      </c>
      <c r="C63" s="50" t="s">
        <v>9</v>
      </c>
      <c r="D63" s="50"/>
      <c r="E63" s="50"/>
      <c r="F63" s="58" t="s">
        <v>9</v>
      </c>
    </row>
    <row r="64" spans="2:6">
      <c r="B64" s="2" t="s">
        <v>9</v>
      </c>
      <c r="C64" s="33"/>
      <c r="D64" s="33"/>
      <c r="E64" s="33"/>
      <c r="F64" s="33"/>
    </row>
    <row r="65" spans="3:6">
      <c r="C65" s="7"/>
      <c r="D65" s="7"/>
      <c r="E65" s="7"/>
      <c r="F65" s="7"/>
    </row>
  </sheetData>
  <mergeCells count="11">
    <mergeCell ref="B54:F54"/>
    <mergeCell ref="B3:F3"/>
    <mergeCell ref="B4:F4"/>
    <mergeCell ref="B29:F29"/>
    <mergeCell ref="B14:F14"/>
    <mergeCell ref="B19:F19"/>
    <mergeCell ref="B2:F2"/>
    <mergeCell ref="B34:F34"/>
    <mergeCell ref="B44:F44"/>
    <mergeCell ref="B9:F9"/>
    <mergeCell ref="B39:F39"/>
  </mergeCells>
  <printOptions horizontalCentered="1"/>
  <pageMargins left="0.70866141732283472" right="0.70866141732283472" top="0.55118110236220474" bottom="0.15748031496062992" header="0.31496062992125984" footer="0.31496062992125984"/>
  <pageSetup paperSize="8" scale="8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2"/>
  <sheetViews>
    <sheetView zoomScaleNormal="100" workbookViewId="0">
      <selection activeCell="C71" sqref="C71"/>
    </sheetView>
  </sheetViews>
  <sheetFormatPr defaultColWidth="8.85546875" defaultRowHeight="15"/>
  <cols>
    <col min="1" max="1" width="8.85546875" style="2"/>
    <col min="2" max="2" width="50.7109375" style="2" customWidth="1"/>
    <col min="3" max="4" width="26.7109375" style="2" customWidth="1"/>
    <col min="5" max="5" width="24.7109375" style="2" customWidth="1"/>
    <col min="6" max="6" width="30.7109375" style="2" customWidth="1"/>
    <col min="7" max="16384" width="8.85546875" style="2"/>
  </cols>
  <sheetData>
    <row r="2" spans="2:6" ht="44.25" customHeight="1">
      <c r="B2" s="99" t="s">
        <v>72</v>
      </c>
      <c r="C2" s="99"/>
      <c r="D2" s="99"/>
      <c r="E2" s="99"/>
      <c r="F2" s="99"/>
    </row>
    <row r="3" spans="2:6" ht="15.75" customHeight="1">
      <c r="B3" s="91"/>
      <c r="C3" s="91"/>
      <c r="D3" s="91"/>
      <c r="E3" s="91"/>
      <c r="F3" s="91"/>
    </row>
    <row r="4" spans="2:6">
      <c r="B4" s="88" t="s">
        <v>75</v>
      </c>
      <c r="C4" s="92"/>
      <c r="D4" s="92"/>
      <c r="E4" s="92"/>
      <c r="F4" s="92"/>
    </row>
    <row r="5" spans="2:6" ht="32.1" customHeight="1" thickBot="1">
      <c r="B5" s="23" t="s">
        <v>26</v>
      </c>
      <c r="C5" s="3" t="s">
        <v>5</v>
      </c>
      <c r="D5" s="3" t="s">
        <v>6</v>
      </c>
      <c r="E5" s="3" t="s">
        <v>7</v>
      </c>
      <c r="F5" s="3" t="s">
        <v>10</v>
      </c>
    </row>
    <row r="6" spans="2:6" ht="16.5" thickBot="1">
      <c r="B6" s="5" t="s">
        <v>8</v>
      </c>
      <c r="C6" s="72">
        <v>2223781814.4400001</v>
      </c>
      <c r="D6" s="72">
        <v>2428404057.5999999</v>
      </c>
      <c r="E6" s="72">
        <v>3556752602.7600002</v>
      </c>
      <c r="F6" s="67">
        <f t="shared" ref="F6" si="0">SUM(C6:E6)</f>
        <v>8208938474.8000002</v>
      </c>
    </row>
    <row r="7" spans="2:6">
      <c r="C7" s="48"/>
      <c r="D7" s="48"/>
      <c r="E7" s="48"/>
      <c r="F7" s="48" t="s">
        <v>9</v>
      </c>
    </row>
    <row r="8" spans="2:6">
      <c r="C8" s="50"/>
      <c r="D8" s="50"/>
      <c r="E8" s="50"/>
      <c r="F8" s="50"/>
    </row>
    <row r="9" spans="2:6">
      <c r="B9" s="88" t="s">
        <v>76</v>
      </c>
      <c r="C9" s="92"/>
      <c r="D9" s="92"/>
      <c r="E9" s="92"/>
      <c r="F9" s="92"/>
    </row>
    <row r="10" spans="2:6" ht="32.1" customHeight="1" thickBot="1">
      <c r="B10" s="23" t="s">
        <v>26</v>
      </c>
      <c r="C10" s="3" t="s">
        <v>5</v>
      </c>
      <c r="D10" s="3" t="s">
        <v>6</v>
      </c>
      <c r="E10" s="3" t="s">
        <v>7</v>
      </c>
      <c r="F10" s="3" t="s">
        <v>10</v>
      </c>
    </row>
    <row r="11" spans="2:6" ht="16.5" thickBot="1">
      <c r="B11" s="5" t="s">
        <v>8</v>
      </c>
      <c r="C11" s="72">
        <v>2926923914.96</v>
      </c>
      <c r="D11" s="72">
        <v>192886124.56999999</v>
      </c>
      <c r="E11" s="72">
        <v>1002070270.72</v>
      </c>
      <c r="F11" s="67">
        <f t="shared" ref="F11" si="1">SUM(C11:E11)</f>
        <v>4121880310.25</v>
      </c>
    </row>
    <row r="12" spans="2:6">
      <c r="C12" s="48"/>
      <c r="D12" s="48"/>
      <c r="E12" s="48"/>
      <c r="F12" s="48" t="s">
        <v>9</v>
      </c>
    </row>
    <row r="13" spans="2:6">
      <c r="C13" s="50"/>
      <c r="D13" s="50"/>
      <c r="E13" s="50"/>
      <c r="F13" s="50"/>
    </row>
    <row r="14" spans="2:6">
      <c r="B14" s="88" t="s">
        <v>77</v>
      </c>
      <c r="C14" s="88"/>
      <c r="D14" s="88"/>
      <c r="E14" s="88"/>
      <c r="F14" s="88"/>
    </row>
    <row r="15" spans="2:6" ht="32.1" customHeight="1" thickBot="1">
      <c r="B15" s="23" t="s">
        <v>26</v>
      </c>
      <c r="C15" s="3" t="s">
        <v>5</v>
      </c>
      <c r="D15" s="3" t="s">
        <v>6</v>
      </c>
      <c r="E15" s="3" t="s">
        <v>7</v>
      </c>
      <c r="F15" s="3" t="s">
        <v>10</v>
      </c>
    </row>
    <row r="16" spans="2:6" ht="16.5" thickBot="1">
      <c r="B16" s="5" t="s">
        <v>8</v>
      </c>
      <c r="C16" s="72">
        <f>SUM(C6,C11)</f>
        <v>5150705729.3999996</v>
      </c>
      <c r="D16" s="72">
        <f t="shared" ref="D16:E16" si="2">SUM(D6,D11)</f>
        <v>2621290182.1700001</v>
      </c>
      <c r="E16" s="72">
        <f t="shared" si="2"/>
        <v>4558822873.4800005</v>
      </c>
      <c r="F16" s="67">
        <f>SUM(C16:E16)</f>
        <v>12330818785.049999</v>
      </c>
    </row>
    <row r="17" spans="2:6" ht="15" customHeight="1">
      <c r="C17" s="58"/>
      <c r="D17" s="58"/>
      <c r="E17" s="58"/>
      <c r="F17" s="58"/>
    </row>
    <row r="18" spans="2:6" ht="13.7" customHeight="1">
      <c r="B18" s="7"/>
      <c r="C18" s="7"/>
      <c r="D18" s="7"/>
      <c r="E18" s="7"/>
      <c r="F18" s="7"/>
    </row>
    <row r="19" spans="2:6">
      <c r="B19" s="88" t="s">
        <v>78</v>
      </c>
      <c r="C19" s="92"/>
      <c r="D19" s="92"/>
      <c r="E19" s="92"/>
      <c r="F19" s="92"/>
    </row>
    <row r="20" spans="2:6" ht="32.1" customHeight="1" thickBot="1">
      <c r="B20" s="23" t="s">
        <v>26</v>
      </c>
      <c r="C20" s="3" t="s">
        <v>5</v>
      </c>
      <c r="D20" s="3" t="s">
        <v>6</v>
      </c>
      <c r="E20" s="3" t="s">
        <v>7</v>
      </c>
      <c r="F20" s="3" t="s">
        <v>10</v>
      </c>
    </row>
    <row r="21" spans="2:6" ht="16.5" thickBot="1">
      <c r="B21" s="5" t="s">
        <v>8</v>
      </c>
      <c r="C21" s="72">
        <v>1800885833.78</v>
      </c>
      <c r="D21" s="72">
        <v>1531132755.45</v>
      </c>
      <c r="E21" s="72">
        <v>2332865218.71</v>
      </c>
      <c r="F21" s="67">
        <f t="shared" ref="F21" si="3">SUM(C21:E21)</f>
        <v>5664883807.9400005</v>
      </c>
    </row>
    <row r="22" spans="2:6">
      <c r="C22" s="48"/>
      <c r="D22" s="48"/>
      <c r="E22" s="48"/>
      <c r="F22" s="48" t="s">
        <v>9</v>
      </c>
    </row>
    <row r="23" spans="2:6">
      <c r="C23" s="50"/>
      <c r="D23" s="50"/>
      <c r="E23" s="50"/>
      <c r="F23" s="50"/>
    </row>
    <row r="24" spans="2:6">
      <c r="B24" s="88" t="s">
        <v>79</v>
      </c>
      <c r="C24" s="88"/>
      <c r="D24" s="88"/>
      <c r="E24" s="88"/>
      <c r="F24" s="88"/>
    </row>
    <row r="25" spans="2:6" ht="32.1" customHeight="1" thickBot="1">
      <c r="B25" s="23" t="s">
        <v>26</v>
      </c>
      <c r="C25" s="3" t="s">
        <v>5</v>
      </c>
      <c r="D25" s="3" t="s">
        <v>6</v>
      </c>
      <c r="E25" s="3" t="s">
        <v>7</v>
      </c>
      <c r="F25" s="3" t="s">
        <v>10</v>
      </c>
    </row>
    <row r="26" spans="2:6" ht="16.5" thickBot="1">
      <c r="B26" s="5" t="s">
        <v>8</v>
      </c>
      <c r="C26" s="72">
        <v>2574284218.1500001</v>
      </c>
      <c r="D26" s="72">
        <v>164477189.81999999</v>
      </c>
      <c r="E26" s="72">
        <v>688432135.63</v>
      </c>
      <c r="F26" s="67">
        <f t="shared" ref="F26" si="4">SUM(C26:E26)</f>
        <v>3427193543.6000004</v>
      </c>
    </row>
    <row r="27" spans="2:6">
      <c r="C27" s="48"/>
      <c r="D27" s="48"/>
      <c r="E27" s="48"/>
      <c r="F27" s="48" t="s">
        <v>9</v>
      </c>
    </row>
    <row r="28" spans="2:6">
      <c r="C28" s="50"/>
      <c r="D28" s="50"/>
      <c r="E28" s="50"/>
      <c r="F28" s="50"/>
    </row>
    <row r="29" spans="2:6">
      <c r="B29" s="88" t="s">
        <v>80</v>
      </c>
      <c r="C29" s="92"/>
      <c r="D29" s="92"/>
      <c r="E29" s="92"/>
      <c r="F29" s="92"/>
    </row>
    <row r="30" spans="2:6" ht="32.1" customHeight="1" thickBot="1">
      <c r="B30" s="23" t="s">
        <v>26</v>
      </c>
      <c r="C30" s="3" t="s">
        <v>5</v>
      </c>
      <c r="D30" s="3" t="s">
        <v>6</v>
      </c>
      <c r="E30" s="3" t="s">
        <v>7</v>
      </c>
      <c r="F30" s="3" t="s">
        <v>10</v>
      </c>
    </row>
    <row r="31" spans="2:6" ht="16.5" thickBot="1">
      <c r="B31" s="5" t="s">
        <v>8</v>
      </c>
      <c r="C31" s="72">
        <f>SUM(C21,C26)</f>
        <v>4375170051.9300003</v>
      </c>
      <c r="D31" s="72">
        <f t="shared" ref="D31:E31" si="5">SUM(D21,D26)</f>
        <v>1695609945.27</v>
      </c>
      <c r="E31" s="72">
        <f t="shared" si="5"/>
        <v>3021297354.3400002</v>
      </c>
      <c r="F31" s="67">
        <f>SUM(C31:E31)</f>
        <v>9092077351.5400009</v>
      </c>
    </row>
    <row r="32" spans="2:6">
      <c r="B32" s="49"/>
      <c r="C32" s="58"/>
      <c r="D32" s="58"/>
      <c r="E32" s="58"/>
      <c r="F32" s="58"/>
    </row>
    <row r="33" spans="2:6" ht="13.7" customHeight="1">
      <c r="B33" s="7"/>
      <c r="C33" s="7"/>
      <c r="D33" s="7"/>
      <c r="E33" s="7"/>
      <c r="F33" s="7"/>
    </row>
    <row r="34" spans="2:6">
      <c r="B34" s="88" t="s">
        <v>81</v>
      </c>
      <c r="C34" s="88"/>
      <c r="D34" s="88"/>
      <c r="E34" s="88"/>
      <c r="F34" s="88"/>
    </row>
    <row r="35" spans="2:6" ht="32.1" customHeight="1" thickBot="1">
      <c r="B35" s="23" t="s">
        <v>26</v>
      </c>
      <c r="C35" s="3" t="s">
        <v>5</v>
      </c>
      <c r="D35" s="3" t="s">
        <v>6</v>
      </c>
      <c r="E35" s="3" t="s">
        <v>7</v>
      </c>
      <c r="F35" s="3" t="s">
        <v>10</v>
      </c>
    </row>
    <row r="36" spans="2:6" ht="16.5" thickBot="1">
      <c r="B36" s="5" t="s">
        <v>8</v>
      </c>
      <c r="C36" s="72">
        <v>404805413.22000003</v>
      </c>
      <c r="D36" s="72">
        <v>469792773.05000001</v>
      </c>
      <c r="E36" s="72">
        <f>+'Tot. Spese Corr. 10-12 '!E36+'Tot. C.Cap. 10-12'!E36</f>
        <v>873587465.47000003</v>
      </c>
      <c r="F36" s="67">
        <f>SUM(C36:E36)</f>
        <v>1748185651.74</v>
      </c>
    </row>
    <row r="37" spans="2:6">
      <c r="C37" s="48"/>
      <c r="D37" s="48"/>
      <c r="E37" s="48"/>
      <c r="F37" s="48" t="s">
        <v>9</v>
      </c>
    </row>
    <row r="38" spans="2:6">
      <c r="C38" s="50"/>
      <c r="D38" s="50"/>
      <c r="E38" s="50"/>
      <c r="F38" s="50"/>
    </row>
    <row r="39" spans="2:6">
      <c r="B39" s="88" t="s">
        <v>82</v>
      </c>
      <c r="C39" s="88"/>
      <c r="D39" s="88"/>
      <c r="E39" s="88"/>
      <c r="F39" s="88"/>
    </row>
    <row r="40" spans="2:6" ht="32.1" customHeight="1" thickBot="1">
      <c r="B40" s="23" t="s">
        <v>26</v>
      </c>
      <c r="C40" s="3" t="s">
        <v>5</v>
      </c>
      <c r="D40" s="3" t="s">
        <v>6</v>
      </c>
      <c r="E40" s="3" t="s">
        <v>7</v>
      </c>
      <c r="F40" s="3" t="s">
        <v>10</v>
      </c>
    </row>
    <row r="41" spans="2:6" ht="16.5" thickBot="1">
      <c r="B41" s="5" t="s">
        <v>8</v>
      </c>
      <c r="C41" s="72">
        <v>416558191.19</v>
      </c>
      <c r="D41" s="72">
        <v>57993946.439999998</v>
      </c>
      <c r="E41" s="72">
        <v>90530174.810000002</v>
      </c>
      <c r="F41" s="67">
        <f>SUM(C41:E41)</f>
        <v>565082312.44000006</v>
      </c>
    </row>
    <row r="42" spans="2:6">
      <c r="C42" s="48"/>
      <c r="D42" s="48"/>
      <c r="E42" s="48"/>
      <c r="F42" s="48" t="s">
        <v>9</v>
      </c>
    </row>
    <row r="43" spans="2:6">
      <c r="C43" s="50"/>
      <c r="D43" s="50"/>
      <c r="E43" s="50"/>
      <c r="F43" s="50"/>
    </row>
    <row r="44" spans="2:6">
      <c r="B44" s="88" t="s">
        <v>83</v>
      </c>
      <c r="C44" s="88"/>
      <c r="D44" s="88"/>
      <c r="E44" s="88"/>
      <c r="F44" s="88"/>
    </row>
    <row r="45" spans="2:6" ht="32.1" customHeight="1" thickBot="1">
      <c r="B45" s="23" t="s">
        <v>26</v>
      </c>
      <c r="C45" s="3" t="s">
        <v>5</v>
      </c>
      <c r="D45" s="3" t="s">
        <v>6</v>
      </c>
      <c r="E45" s="3" t="s">
        <v>7</v>
      </c>
      <c r="F45" s="3" t="s">
        <v>10</v>
      </c>
    </row>
    <row r="46" spans="2:6" ht="16.5" thickBot="1">
      <c r="B46" s="5" t="s">
        <v>8</v>
      </c>
      <c r="C46" s="72">
        <f>SUM(C36,C41)</f>
        <v>821363604.41000009</v>
      </c>
      <c r="D46" s="72">
        <f t="shared" ref="D46:E46" si="6">SUM(D36,D41)</f>
        <v>527786719.49000001</v>
      </c>
      <c r="E46" s="72">
        <f t="shared" si="6"/>
        <v>964117640.27999997</v>
      </c>
      <c r="F46" s="67">
        <f>SUM(F36,F41)</f>
        <v>2313267964.1800003</v>
      </c>
    </row>
    <row r="47" spans="2:6">
      <c r="B47" s="34"/>
      <c r="C47" s="59"/>
      <c r="D47" s="59"/>
      <c r="E47" s="59"/>
      <c r="F47" s="59"/>
    </row>
    <row r="48" spans="2:6">
      <c r="B48" s="49"/>
      <c r="C48" s="50"/>
      <c r="D48" s="50"/>
      <c r="E48" s="50"/>
      <c r="F48" s="50"/>
    </row>
    <row r="49" spans="2:6" ht="21.75" customHeight="1">
      <c r="B49" s="94" t="s">
        <v>84</v>
      </c>
      <c r="C49" s="94"/>
      <c r="D49" s="94"/>
      <c r="E49" s="94"/>
      <c r="F49" s="94"/>
    </row>
    <row r="50" spans="2:6" ht="32.1" customHeight="1" thickBot="1">
      <c r="B50" s="23" t="s">
        <v>26</v>
      </c>
      <c r="C50" s="3" t="s">
        <v>5</v>
      </c>
      <c r="D50" s="3" t="s">
        <v>6</v>
      </c>
      <c r="E50" s="3" t="s">
        <v>7</v>
      </c>
      <c r="F50" s="3" t="s">
        <v>10</v>
      </c>
    </row>
    <row r="51" spans="2:6" ht="16.5" thickBot="1">
      <c r="B51" s="5" t="s">
        <v>8</v>
      </c>
      <c r="C51" s="72">
        <v>2205691247</v>
      </c>
      <c r="D51" s="72">
        <v>2000925528.5</v>
      </c>
      <c r="E51" s="72">
        <v>3206452684.1799998</v>
      </c>
      <c r="F51" s="67">
        <f>SUM(C51:E51)</f>
        <v>7413069459.6800003</v>
      </c>
    </row>
    <row r="52" spans="2:6">
      <c r="C52" s="80"/>
      <c r="D52" s="80"/>
      <c r="E52" s="80"/>
      <c r="F52" s="80"/>
    </row>
    <row r="53" spans="2:6">
      <c r="C53" s="50"/>
      <c r="D53" s="50"/>
      <c r="E53" s="50"/>
      <c r="F53" s="50"/>
    </row>
    <row r="54" spans="2:6" ht="33" customHeight="1">
      <c r="B54" s="94" t="s">
        <v>85</v>
      </c>
      <c r="C54" s="94"/>
      <c r="D54" s="94"/>
      <c r="E54" s="94"/>
      <c r="F54" s="94"/>
    </row>
    <row r="55" spans="2:6" ht="32.1" customHeight="1" thickBot="1">
      <c r="B55" s="23" t="s">
        <v>26</v>
      </c>
      <c r="C55" s="3" t="s">
        <v>5</v>
      </c>
      <c r="D55" s="40" t="s">
        <v>6</v>
      </c>
      <c r="E55" s="3" t="s">
        <v>7</v>
      </c>
      <c r="F55" s="3" t="s">
        <v>10</v>
      </c>
    </row>
    <row r="56" spans="2:6" ht="16.5" thickBot="1">
      <c r="B56" s="5" t="s">
        <v>8</v>
      </c>
      <c r="C56" s="73">
        <v>2990842409.3400002</v>
      </c>
      <c r="D56" s="73">
        <v>222471136.25999999</v>
      </c>
      <c r="E56" s="73">
        <v>778962310.44000006</v>
      </c>
      <c r="F56" s="67">
        <f>SUM(C56:E56)</f>
        <v>3992275856.0400004</v>
      </c>
    </row>
    <row r="57" spans="2:6">
      <c r="C57" s="80"/>
      <c r="D57" s="80"/>
      <c r="E57" s="80"/>
      <c r="F57" s="80"/>
    </row>
    <row r="58" spans="2:6">
      <c r="B58" s="7"/>
      <c r="C58" s="50"/>
      <c r="D58" s="50"/>
      <c r="E58" s="50"/>
      <c r="F58" s="50"/>
    </row>
    <row r="59" spans="2:6">
      <c r="B59" s="24" t="s">
        <v>86</v>
      </c>
      <c r="C59" s="25"/>
      <c r="D59" s="25"/>
      <c r="E59" s="25"/>
      <c r="F59" s="25"/>
    </row>
    <row r="60" spans="2:6" ht="32.1" customHeight="1" thickBot="1">
      <c r="B60" s="23" t="s">
        <v>26</v>
      </c>
      <c r="C60" s="3" t="s">
        <v>5</v>
      </c>
      <c r="D60" s="3" t="s">
        <v>6</v>
      </c>
      <c r="E60" s="3" t="s">
        <v>7</v>
      </c>
      <c r="F60" s="3" t="s">
        <v>10</v>
      </c>
    </row>
    <row r="61" spans="2:6" ht="16.5" thickBot="1">
      <c r="B61" s="5" t="s">
        <v>8</v>
      </c>
      <c r="C61" s="72">
        <f>+'Tot. Spese Corr. 10-12 '!C61+'Tot. C.Cap. 10-12'!C61</f>
        <v>5196533656.3600006</v>
      </c>
      <c r="D61" s="72">
        <f>+'Tot. Spese Corr. 10-12 '!D61+'Tot. C.Cap. 10-12'!D61</f>
        <v>2223396664.7600002</v>
      </c>
      <c r="E61" s="72">
        <f>+'Tot. Spese Corr. 10-12 '!E61+'Tot. C.Cap. 10-12'!E61</f>
        <v>3985414994.6199999</v>
      </c>
      <c r="F61" s="67">
        <f>SUM(C61:E61)</f>
        <v>11405345315.740002</v>
      </c>
    </row>
    <row r="62" spans="2:6">
      <c r="B62" s="39" t="s">
        <v>9</v>
      </c>
      <c r="C62" s="81"/>
      <c r="D62" s="81"/>
      <c r="E62" s="81"/>
      <c r="F62" s="81"/>
    </row>
  </sheetData>
  <mergeCells count="13">
    <mergeCell ref="B2:F2"/>
    <mergeCell ref="B24:F24"/>
    <mergeCell ref="B9:F9"/>
    <mergeCell ref="B44:F44"/>
    <mergeCell ref="B54:F54"/>
    <mergeCell ref="B49:F49"/>
    <mergeCell ref="B39:F39"/>
    <mergeCell ref="B3:F3"/>
    <mergeCell ref="B4:F4"/>
    <mergeCell ref="B29:F29"/>
    <mergeCell ref="B34:F34"/>
    <mergeCell ref="B14:F14"/>
    <mergeCell ref="B19:F19"/>
  </mergeCells>
  <pageMargins left="0.70866141732283472" right="0.70866141732283472" top="0.74803149606299213" bottom="0.35433070866141736" header="0.31496062992125984" footer="0.31496062992125984"/>
  <pageSetup paperSize="8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14</vt:i4>
      </vt:variant>
    </vt:vector>
  </HeadingPairs>
  <TitlesOfParts>
    <vt:vector size="22" baseType="lpstr">
      <vt:lpstr>Tab.I.2.1-SpeseRegProvAut2018</vt:lpstr>
      <vt:lpstr>Spese Correnti-Miss. 10</vt:lpstr>
      <vt:lpstr>Spese Conto Cap.-Miss. 10</vt:lpstr>
      <vt:lpstr>Spese-Correnti-Miss.12</vt:lpstr>
      <vt:lpstr>Spese-Conto Cap.-Miss.12</vt:lpstr>
      <vt:lpstr>Tot. Spese Corr. 10-12 </vt:lpstr>
      <vt:lpstr>Tot. C.Cap. 10-12</vt:lpstr>
      <vt:lpstr>Tot. Corr.+C.Cap. 10-12</vt:lpstr>
      <vt:lpstr>'Spese Conto Cap.-Miss. 10'!Area_stampa</vt:lpstr>
      <vt:lpstr>'Spese Correnti-Miss. 10'!Area_stampa</vt:lpstr>
      <vt:lpstr>'Spese-Conto Cap.-Miss.12'!Area_stampa</vt:lpstr>
      <vt:lpstr>'Spese-Correnti-Miss.12'!Area_stampa</vt:lpstr>
      <vt:lpstr>'Tot. C.Cap. 10-12'!Area_stampa</vt:lpstr>
      <vt:lpstr>'Tot. Corr.+C.Cap. 10-12'!Area_stampa</vt:lpstr>
      <vt:lpstr>'Tot. Spese Corr. 10-12 '!Area_stampa</vt:lpstr>
      <vt:lpstr>'Spese Conto Cap.-Miss. 10'!Print_Area</vt:lpstr>
      <vt:lpstr>'Spese Correnti-Miss. 10'!Print_Area</vt:lpstr>
      <vt:lpstr>'Spese-Conto Cap.-Miss.12'!Print_Area</vt:lpstr>
      <vt:lpstr>'Spese-Correnti-Miss.12'!Print_Area</vt:lpstr>
      <vt:lpstr>'Tot. C.Cap. 10-12'!Print_Area</vt:lpstr>
      <vt:lpstr>'Tot. Corr.+C.Cap. 10-12'!Print_Area</vt:lpstr>
      <vt:lpstr>'Tot. Spese Corr. 10-12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Grafica-1-Giro;Botoni Girolamo</dc:creator>
  <cp:lastModifiedBy>Botoni Girolamo</cp:lastModifiedBy>
  <cp:lastPrinted>2020-11-09T13:14:51Z</cp:lastPrinted>
  <dcterms:created xsi:type="dcterms:W3CDTF">2016-04-19T07:50:50Z</dcterms:created>
  <dcterms:modified xsi:type="dcterms:W3CDTF">2020-11-12T14:18:35Z</dcterms:modified>
</cp:coreProperties>
</file>