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12" windowWidth="12396" windowHeight="8640" tabRatio="669" firstSheet="3" activeTab="16"/>
  </bookViews>
  <sheets>
    <sheet name="tav12345" sheetId="7" r:id="rId1"/>
    <sheet name="tav678910" sheetId="16713" r:id="rId2"/>
    <sheet name="tav 1.11" sheetId="18" r:id="rId3"/>
    <sheet name="tav 1.12" sheetId="17" r:id="rId4"/>
    <sheet name="tav 1.13" sheetId="16" r:id="rId5"/>
    <sheet name="tav 1.14" sheetId="16712" r:id="rId6"/>
    <sheet name="tav 1.15" sheetId="11" r:id="rId7"/>
    <sheet name="tav 1.16" sheetId="1" r:id="rId8"/>
    <sheet name="tav 1.17" sheetId="4" r:id="rId9"/>
    <sheet name="tav 1.18" sheetId="2" r:id="rId10"/>
    <sheet name="tav1.19" sheetId="16719" r:id="rId11"/>
    <sheet name="tav 1.20" sheetId="16718" r:id="rId12"/>
    <sheet name="tav 1.21" sheetId="16717" r:id="rId13"/>
    <sheet name="tav 1.22" sheetId="16716" r:id="rId14"/>
    <sheet name="tav 1.23" sheetId="16715" r:id="rId15"/>
    <sheet name="tav 2.1" sheetId="16720" r:id="rId16"/>
    <sheet name="tav 2.2" sheetId="16725" r:id="rId17"/>
    <sheet name="tav 2.3 2.4" sheetId="16724" r:id="rId18"/>
    <sheet name="2.5" sheetId="16723" r:id="rId19"/>
    <sheet name="3.1" sheetId="16727" r:id="rId20"/>
    <sheet name="3.2" sheetId="16726" r:id="rId21"/>
    <sheet name="3.3" sheetId="16722" r:id="rId22"/>
    <sheet name="Foglio2" sheetId="16721" r:id="rId23"/>
  </sheets>
  <externalReferences>
    <externalReference r:id="rId24"/>
    <externalReference r:id="rId25"/>
    <externalReference r:id="rId26"/>
  </externalReferences>
  <definedNames>
    <definedName name="a">'[1]nuove iscriz'!$A$4:$R$225</definedName>
    <definedName name="_xlnm.Print_Area" localSheetId="0">'tav12345'!$A$1:$H$113</definedName>
    <definedName name="_xlnm.Print_Area" localSheetId="1">'tav678910'!$A$1:$D$35</definedName>
    <definedName name="cons">[1]consist!$A$4:$R$225</definedName>
  </definedNames>
  <calcPr calcId="145621"/>
</workbook>
</file>

<file path=xl/calcChain.xml><?xml version="1.0" encoding="utf-8"?>
<calcChain xmlns="http://schemas.openxmlformats.org/spreadsheetml/2006/main">
  <c r="N24" i="16722" l="1"/>
  <c r="N23" i="16722"/>
  <c r="I23" i="16722"/>
  <c r="N22" i="16722"/>
  <c r="I22" i="16722"/>
  <c r="N21" i="16722"/>
  <c r="I21" i="16722"/>
  <c r="N20" i="16722"/>
  <c r="I20" i="16722"/>
  <c r="N19" i="16722"/>
  <c r="I19" i="16722"/>
  <c r="N18" i="16722"/>
  <c r="I18" i="16722"/>
  <c r="N17" i="16722"/>
  <c r="I17" i="16722"/>
  <c r="N16" i="16722"/>
  <c r="I16" i="16722"/>
  <c r="N15" i="16722"/>
  <c r="I15" i="16722"/>
  <c r="N14" i="16722"/>
  <c r="I14" i="16722"/>
  <c r="N13" i="16722"/>
  <c r="I13" i="16722"/>
  <c r="N12" i="16722"/>
  <c r="I12" i="16722"/>
  <c r="N11" i="16722"/>
  <c r="I11" i="16722"/>
  <c r="N10" i="16722"/>
  <c r="I10" i="16722"/>
  <c r="N9" i="16722"/>
  <c r="I9" i="16722"/>
  <c r="N8" i="16722"/>
  <c r="I8" i="16722"/>
  <c r="N7" i="16722"/>
  <c r="I7" i="16722"/>
  <c r="N6" i="16722"/>
  <c r="I6" i="16722"/>
  <c r="N62" i="16726"/>
  <c r="N67" i="16726" s="1"/>
  <c r="M62" i="16726"/>
  <c r="M67" i="16726" s="1"/>
  <c r="L62" i="16726"/>
  <c r="L67" i="16726" s="1"/>
  <c r="K62" i="16726"/>
  <c r="K67" i="16726" s="1"/>
  <c r="I62" i="16726"/>
  <c r="I67" i="16726" s="1"/>
  <c r="H62" i="16726"/>
  <c r="H67" i="16726" s="1"/>
  <c r="G62" i="16726"/>
  <c r="G67" i="16726" s="1"/>
  <c r="F62" i="16726"/>
  <c r="F67" i="16726" s="1"/>
  <c r="E62" i="16726"/>
  <c r="E67" i="16726" s="1"/>
  <c r="D62" i="16726"/>
  <c r="D67" i="16726" s="1"/>
  <c r="C62" i="16726"/>
  <c r="C67" i="16726" s="1"/>
  <c r="J61" i="16726"/>
  <c r="J60" i="16726"/>
  <c r="J59" i="16726"/>
  <c r="J58" i="16726"/>
  <c r="J57" i="16726"/>
  <c r="J56" i="16726"/>
  <c r="J55" i="16726"/>
  <c r="J54" i="16726"/>
  <c r="J53" i="16726"/>
  <c r="J52" i="16726"/>
  <c r="J51" i="16726"/>
  <c r="J50" i="16726"/>
  <c r="J49" i="16726"/>
  <c r="J48" i="16726"/>
  <c r="J47" i="16726"/>
  <c r="J46" i="16726"/>
  <c r="J45" i="16726"/>
  <c r="J44" i="16726"/>
  <c r="J43" i="16726"/>
  <c r="J42" i="16726"/>
  <c r="J41" i="16726"/>
  <c r="J40" i="16726"/>
  <c r="J39" i="16726"/>
  <c r="J35" i="16726"/>
  <c r="J34" i="16726"/>
  <c r="J33" i="16726"/>
  <c r="J32" i="16726"/>
  <c r="J31" i="16726"/>
  <c r="J30" i="16726"/>
  <c r="J29" i="16726"/>
  <c r="J28" i="16726"/>
  <c r="J26" i="16726"/>
  <c r="J25" i="16726"/>
  <c r="J24" i="16726"/>
  <c r="J23" i="16726"/>
  <c r="J22" i="16726"/>
  <c r="J21" i="16726"/>
  <c r="J20" i="16726"/>
  <c r="J19" i="16726"/>
  <c r="J18" i="16726"/>
  <c r="J17" i="16726"/>
  <c r="J16" i="16726"/>
  <c r="J15" i="16726"/>
  <c r="J14" i="16726"/>
  <c r="J13" i="16726"/>
  <c r="J12" i="16726"/>
  <c r="J11" i="16726"/>
  <c r="J10" i="16726"/>
  <c r="J9" i="16726"/>
  <c r="J8" i="16726"/>
  <c r="J7" i="16726"/>
  <c r="J6" i="16726"/>
  <c r="J5" i="16726"/>
  <c r="J4" i="16726"/>
  <c r="M16" i="16727"/>
  <c r="M21" i="16727" s="1"/>
  <c r="L16" i="16727"/>
  <c r="L21" i="16727" s="1"/>
  <c r="K16" i="16727"/>
  <c r="K21" i="16727" s="1"/>
  <c r="J16" i="16727"/>
  <c r="J21" i="16727" s="1"/>
  <c r="H16" i="16727"/>
  <c r="H21" i="16727" s="1"/>
  <c r="G16" i="16727"/>
  <c r="G21" i="16727" s="1"/>
  <c r="F16" i="16727"/>
  <c r="F21" i="16727" s="1"/>
  <c r="E16" i="16727"/>
  <c r="E21" i="16727" s="1"/>
  <c r="D16" i="16727"/>
  <c r="D21" i="16727" s="1"/>
  <c r="C16" i="16727"/>
  <c r="C21" i="16727" s="1"/>
  <c r="B16" i="16727"/>
  <c r="B21" i="16727" s="1"/>
  <c r="I15" i="16727"/>
  <c r="I14" i="16727"/>
  <c r="I13" i="16727"/>
  <c r="I12" i="16727"/>
  <c r="I11" i="16727"/>
  <c r="I10" i="16727"/>
  <c r="I9" i="16727"/>
  <c r="I8" i="16727"/>
  <c r="I7" i="16727"/>
  <c r="I6" i="16727"/>
  <c r="I5" i="16727"/>
  <c r="I4" i="16727"/>
  <c r="J62" i="16726" l="1"/>
  <c r="J67" i="16726" s="1"/>
  <c r="I16" i="16727"/>
  <c r="I21" i="16727" s="1"/>
  <c r="J212" i="16723" l="1"/>
  <c r="I212" i="16723"/>
  <c r="H212" i="16723"/>
  <c r="G212" i="16723"/>
  <c r="E212" i="16723"/>
  <c r="D212" i="16723"/>
  <c r="C212" i="16723"/>
  <c r="B212" i="16723"/>
  <c r="K210" i="16723"/>
  <c r="F210" i="16723"/>
  <c r="L210" i="16723" s="1"/>
  <c r="K209" i="16723"/>
  <c r="F209" i="16723"/>
  <c r="K208" i="16723"/>
  <c r="F208" i="16723"/>
  <c r="K207" i="16723"/>
  <c r="F207" i="16723"/>
  <c r="F212" i="16723" s="1"/>
  <c r="J203" i="16723"/>
  <c r="I203" i="16723"/>
  <c r="H203" i="16723"/>
  <c r="G203" i="16723"/>
  <c r="E203" i="16723"/>
  <c r="D203" i="16723"/>
  <c r="C203" i="16723"/>
  <c r="B203" i="16723"/>
  <c r="K201" i="16723"/>
  <c r="F201" i="16723"/>
  <c r="L201" i="16723" s="1"/>
  <c r="K200" i="16723"/>
  <c r="F200" i="16723"/>
  <c r="K199" i="16723"/>
  <c r="L199" i="16723" s="1"/>
  <c r="F199" i="16723"/>
  <c r="F198" i="16723"/>
  <c r="L198" i="16723" s="1"/>
  <c r="K197" i="16723"/>
  <c r="F197" i="16723"/>
  <c r="K196" i="16723"/>
  <c r="L196" i="16723" s="1"/>
  <c r="F196" i="16723"/>
  <c r="K195" i="16723"/>
  <c r="L195" i="16723" s="1"/>
  <c r="F195" i="16723"/>
  <c r="K194" i="16723"/>
  <c r="F194" i="16723"/>
  <c r="K193" i="16723"/>
  <c r="L193" i="16723" s="1"/>
  <c r="F193" i="16723"/>
  <c r="J189" i="16723"/>
  <c r="I189" i="16723"/>
  <c r="H189" i="16723"/>
  <c r="G189" i="16723"/>
  <c r="E189" i="16723"/>
  <c r="D189" i="16723"/>
  <c r="C189" i="16723"/>
  <c r="B189" i="16723"/>
  <c r="K187" i="16723"/>
  <c r="F187" i="16723"/>
  <c r="K186" i="16723"/>
  <c r="F186" i="16723"/>
  <c r="K185" i="16723"/>
  <c r="F185" i="16723"/>
  <c r="L185" i="16723" s="1"/>
  <c r="L184" i="16723"/>
  <c r="K184" i="16723"/>
  <c r="F184" i="16723"/>
  <c r="K183" i="16723"/>
  <c r="F183" i="16723"/>
  <c r="J179" i="16723"/>
  <c r="I179" i="16723"/>
  <c r="H179" i="16723"/>
  <c r="G179" i="16723"/>
  <c r="E179" i="16723"/>
  <c r="D179" i="16723"/>
  <c r="C179" i="16723"/>
  <c r="B179" i="16723"/>
  <c r="K177" i="16723"/>
  <c r="F177" i="16723"/>
  <c r="L177" i="16723" s="1"/>
  <c r="K176" i="16723"/>
  <c r="F176" i="16723"/>
  <c r="L176" i="16723" s="1"/>
  <c r="L179" i="16723" s="1"/>
  <c r="J172" i="16723"/>
  <c r="I172" i="16723"/>
  <c r="H172" i="16723"/>
  <c r="G172" i="16723"/>
  <c r="E172" i="16723"/>
  <c r="D172" i="16723"/>
  <c r="C172" i="16723"/>
  <c r="B172" i="16723"/>
  <c r="K170" i="16723"/>
  <c r="F170" i="16723"/>
  <c r="L170" i="16723" s="1"/>
  <c r="K169" i="16723"/>
  <c r="F169" i="16723"/>
  <c r="L169" i="16723" s="1"/>
  <c r="K168" i="16723"/>
  <c r="L168" i="16723" s="1"/>
  <c r="F168" i="16723"/>
  <c r="K167" i="16723"/>
  <c r="L167" i="16723" s="1"/>
  <c r="F167" i="16723"/>
  <c r="K166" i="16723"/>
  <c r="F166" i="16723"/>
  <c r="J162" i="16723"/>
  <c r="I162" i="16723"/>
  <c r="H162" i="16723"/>
  <c r="G162" i="16723"/>
  <c r="E162" i="16723"/>
  <c r="D162" i="16723"/>
  <c r="C162" i="16723"/>
  <c r="B162" i="16723"/>
  <c r="K160" i="16723"/>
  <c r="F160" i="16723"/>
  <c r="L160" i="16723" s="1"/>
  <c r="K159" i="16723"/>
  <c r="F159" i="16723"/>
  <c r="K158" i="16723"/>
  <c r="F158" i="16723"/>
  <c r="L158" i="16723" s="1"/>
  <c r="K157" i="16723"/>
  <c r="F157" i="16723"/>
  <c r="L157" i="16723" s="1"/>
  <c r="K156" i="16723"/>
  <c r="L156" i="16723" s="1"/>
  <c r="F156" i="16723"/>
  <c r="K147" i="16723"/>
  <c r="J147" i="16723"/>
  <c r="I147" i="16723"/>
  <c r="H147" i="16723"/>
  <c r="G147" i="16723"/>
  <c r="E147" i="16723"/>
  <c r="D147" i="16723"/>
  <c r="C147" i="16723"/>
  <c r="B147" i="16723"/>
  <c r="K145" i="16723"/>
  <c r="F145" i="16723"/>
  <c r="L145" i="16723" s="1"/>
  <c r="K144" i="16723"/>
  <c r="F144" i="16723"/>
  <c r="F147" i="16723" s="1"/>
  <c r="J140" i="16723"/>
  <c r="I140" i="16723"/>
  <c r="H140" i="16723"/>
  <c r="G140" i="16723"/>
  <c r="E140" i="16723"/>
  <c r="D140" i="16723"/>
  <c r="C140" i="16723"/>
  <c r="B140" i="16723"/>
  <c r="K138" i="16723"/>
  <c r="F138" i="16723"/>
  <c r="K137" i="16723"/>
  <c r="F137" i="16723"/>
  <c r="L137" i="16723" s="1"/>
  <c r="K136" i="16723"/>
  <c r="K140" i="16723" s="1"/>
  <c r="F136" i="16723"/>
  <c r="F140" i="16723" s="1"/>
  <c r="J132" i="16723"/>
  <c r="I132" i="16723"/>
  <c r="H132" i="16723"/>
  <c r="G132" i="16723"/>
  <c r="E132" i="16723"/>
  <c r="D132" i="16723"/>
  <c r="C132" i="16723"/>
  <c r="B132" i="16723"/>
  <c r="K130" i="16723"/>
  <c r="F130" i="16723"/>
  <c r="K129" i="16723"/>
  <c r="F129" i="16723"/>
  <c r="L129" i="16723" s="1"/>
  <c r="K128" i="16723"/>
  <c r="F128" i="16723"/>
  <c r="L128" i="16723" s="1"/>
  <c r="K127" i="16723"/>
  <c r="L127" i="16723" s="1"/>
  <c r="F127" i="16723"/>
  <c r="K126" i="16723"/>
  <c r="L126" i="16723" s="1"/>
  <c r="F126" i="16723"/>
  <c r="K125" i="16723"/>
  <c r="F125" i="16723"/>
  <c r="K124" i="16723"/>
  <c r="L124" i="16723" s="1"/>
  <c r="J121" i="16723"/>
  <c r="I121" i="16723"/>
  <c r="H121" i="16723"/>
  <c r="G121" i="16723"/>
  <c r="E121" i="16723"/>
  <c r="D121" i="16723"/>
  <c r="C121" i="16723"/>
  <c r="B121" i="16723"/>
  <c r="K119" i="16723"/>
  <c r="F119" i="16723"/>
  <c r="K118" i="16723"/>
  <c r="K121" i="16723" s="1"/>
  <c r="F118" i="16723"/>
  <c r="F121" i="16723" s="1"/>
  <c r="J114" i="16723"/>
  <c r="I114" i="16723"/>
  <c r="H114" i="16723"/>
  <c r="G114" i="16723"/>
  <c r="E114" i="16723"/>
  <c r="D114" i="16723"/>
  <c r="C114" i="16723"/>
  <c r="B114" i="16723"/>
  <c r="K112" i="16723"/>
  <c r="L112" i="16723" s="1"/>
  <c r="F112" i="16723"/>
  <c r="K111" i="16723"/>
  <c r="F111" i="16723"/>
  <c r="K110" i="16723"/>
  <c r="F110" i="16723"/>
  <c r="L109" i="16723"/>
  <c r="K109" i="16723"/>
  <c r="F109" i="16723"/>
  <c r="F114" i="16723" s="1"/>
  <c r="J105" i="16723"/>
  <c r="I105" i="16723"/>
  <c r="H105" i="16723"/>
  <c r="G105" i="16723"/>
  <c r="E105" i="16723"/>
  <c r="D105" i="16723"/>
  <c r="C105" i="16723"/>
  <c r="B105" i="16723"/>
  <c r="K103" i="16723"/>
  <c r="F103" i="16723"/>
  <c r="L103" i="16723" s="1"/>
  <c r="K102" i="16723"/>
  <c r="F102" i="16723"/>
  <c r="L102" i="16723" s="1"/>
  <c r="K101" i="16723"/>
  <c r="F101" i="16723"/>
  <c r="L101" i="16723" s="1"/>
  <c r="K100" i="16723"/>
  <c r="L100" i="16723" s="1"/>
  <c r="F100" i="16723"/>
  <c r="K99" i="16723"/>
  <c r="F99" i="16723"/>
  <c r="K98" i="16723"/>
  <c r="F98" i="16723"/>
  <c r="L97" i="16723"/>
  <c r="K97" i="16723"/>
  <c r="F97" i="16723"/>
  <c r="K96" i="16723"/>
  <c r="F96" i="16723"/>
  <c r="K95" i="16723"/>
  <c r="F95" i="16723"/>
  <c r="L95" i="16723" s="1"/>
  <c r="J91" i="16723"/>
  <c r="I91" i="16723"/>
  <c r="H91" i="16723"/>
  <c r="G91" i="16723"/>
  <c r="E91" i="16723"/>
  <c r="D91" i="16723"/>
  <c r="C91" i="16723"/>
  <c r="B91" i="16723"/>
  <c r="K89" i="16723"/>
  <c r="F89" i="16723"/>
  <c r="L89" i="16723" s="1"/>
  <c r="K88" i="16723"/>
  <c r="L88" i="16723" s="1"/>
  <c r="F88" i="16723"/>
  <c r="K87" i="16723"/>
  <c r="F87" i="16723"/>
  <c r="K86" i="16723"/>
  <c r="F86" i="16723"/>
  <c r="K85" i="16723"/>
  <c r="F85" i="16723"/>
  <c r="L85" i="16723" s="1"/>
  <c r="K84" i="16723"/>
  <c r="F84" i="16723"/>
  <c r="K83" i="16723"/>
  <c r="F83" i="16723"/>
  <c r="L83" i="16723" s="1"/>
  <c r="K82" i="16723"/>
  <c r="F82" i="16723"/>
  <c r="L82" i="16723" s="1"/>
  <c r="K81" i="16723"/>
  <c r="K91" i="16723" s="1"/>
  <c r="F81" i="16723"/>
  <c r="J72" i="16723"/>
  <c r="I72" i="16723"/>
  <c r="H72" i="16723"/>
  <c r="G72" i="16723"/>
  <c r="E72" i="16723"/>
  <c r="D72" i="16723"/>
  <c r="C72" i="16723"/>
  <c r="B72" i="16723"/>
  <c r="K70" i="16723"/>
  <c r="F70" i="16723"/>
  <c r="K69" i="16723"/>
  <c r="F69" i="16723"/>
  <c r="K68" i="16723"/>
  <c r="F68" i="16723"/>
  <c r="L68" i="16723" s="1"/>
  <c r="K67" i="16723"/>
  <c r="F67" i="16723"/>
  <c r="J63" i="16723"/>
  <c r="I63" i="16723"/>
  <c r="H63" i="16723"/>
  <c r="G63" i="16723"/>
  <c r="E63" i="16723"/>
  <c r="D63" i="16723"/>
  <c r="C63" i="16723"/>
  <c r="B63" i="16723"/>
  <c r="K61" i="16723"/>
  <c r="F61" i="16723"/>
  <c r="L61" i="16723" s="1"/>
  <c r="K60" i="16723"/>
  <c r="F60" i="16723"/>
  <c r="L60" i="16723" s="1"/>
  <c r="K59" i="16723"/>
  <c r="L59" i="16723" s="1"/>
  <c r="F59" i="16723"/>
  <c r="K58" i="16723"/>
  <c r="K63" i="16723" s="1"/>
  <c r="F58" i="16723"/>
  <c r="J54" i="16723"/>
  <c r="I54" i="16723"/>
  <c r="H54" i="16723"/>
  <c r="G54" i="16723"/>
  <c r="E54" i="16723"/>
  <c r="D54" i="16723"/>
  <c r="C54" i="16723"/>
  <c r="B54" i="16723"/>
  <c r="L52" i="16723"/>
  <c r="K52" i="16723"/>
  <c r="F52" i="16723"/>
  <c r="K51" i="16723"/>
  <c r="F51" i="16723"/>
  <c r="J47" i="16723"/>
  <c r="I47" i="16723"/>
  <c r="H47" i="16723"/>
  <c r="G47" i="16723"/>
  <c r="E47" i="16723"/>
  <c r="D47" i="16723"/>
  <c r="C47" i="16723"/>
  <c r="B47" i="16723"/>
  <c r="K45" i="16723"/>
  <c r="F45" i="16723"/>
  <c r="L45" i="16723" s="1"/>
  <c r="K44" i="16723"/>
  <c r="L44" i="16723" s="1"/>
  <c r="F44" i="16723"/>
  <c r="K43" i="16723"/>
  <c r="L43" i="16723" s="1"/>
  <c r="F43" i="16723"/>
  <c r="K42" i="16723"/>
  <c r="F42" i="16723"/>
  <c r="K41" i="16723"/>
  <c r="F41" i="16723"/>
  <c r="L40" i="16723"/>
  <c r="K40" i="16723"/>
  <c r="F40" i="16723"/>
  <c r="K39" i="16723"/>
  <c r="F39" i="16723"/>
  <c r="J35" i="16723"/>
  <c r="I35" i="16723"/>
  <c r="H35" i="16723"/>
  <c r="G35" i="16723"/>
  <c r="E35" i="16723"/>
  <c r="D35" i="16723"/>
  <c r="C35" i="16723"/>
  <c r="B35" i="16723"/>
  <c r="F35" i="16723" s="1"/>
  <c r="K33" i="16723"/>
  <c r="F33" i="16723"/>
  <c r="L33" i="16723" s="1"/>
  <c r="K32" i="16723"/>
  <c r="L32" i="16723" s="1"/>
  <c r="F32" i="16723"/>
  <c r="K31" i="16723"/>
  <c r="L31" i="16723" s="1"/>
  <c r="F31" i="16723"/>
  <c r="K30" i="16723"/>
  <c r="F30" i="16723"/>
  <c r="K29" i="16723"/>
  <c r="F29" i="16723"/>
  <c r="L28" i="16723"/>
  <c r="K28" i="16723"/>
  <c r="F28" i="16723"/>
  <c r="K27" i="16723"/>
  <c r="F27" i="16723"/>
  <c r="K26" i="16723"/>
  <c r="F26" i="16723"/>
  <c r="L26" i="16723" s="1"/>
  <c r="K25" i="16723"/>
  <c r="F25" i="16723"/>
  <c r="L25" i="16723" s="1"/>
  <c r="K24" i="16723"/>
  <c r="F24" i="16723"/>
  <c r="L24" i="16723" s="1"/>
  <c r="K23" i="16723"/>
  <c r="K35" i="16723" s="1"/>
  <c r="L35" i="16723" s="1"/>
  <c r="F23" i="16723"/>
  <c r="J19" i="16723"/>
  <c r="J214" i="16723" s="1"/>
  <c r="I19" i="16723"/>
  <c r="H19" i="16723"/>
  <c r="H214" i="16723" s="1"/>
  <c r="G19" i="16723"/>
  <c r="E19" i="16723"/>
  <c r="D19" i="16723"/>
  <c r="D214" i="16723" s="1"/>
  <c r="C19" i="16723"/>
  <c r="C214" i="16723" s="1"/>
  <c r="B19" i="16723"/>
  <c r="K17" i="16723"/>
  <c r="F17" i="16723"/>
  <c r="L16" i="16723"/>
  <c r="K16" i="16723"/>
  <c r="F16" i="16723"/>
  <c r="K15" i="16723"/>
  <c r="F15" i="16723"/>
  <c r="K14" i="16723"/>
  <c r="F14" i="16723"/>
  <c r="L14" i="16723" s="1"/>
  <c r="K13" i="16723"/>
  <c r="F13" i="16723"/>
  <c r="L13" i="16723" s="1"/>
  <c r="K12" i="16723"/>
  <c r="F12" i="16723"/>
  <c r="L12" i="16723" s="1"/>
  <c r="K11" i="16723"/>
  <c r="L11" i="16723" s="1"/>
  <c r="F11" i="16723"/>
  <c r="K10" i="16723"/>
  <c r="F10" i="16723"/>
  <c r="K9" i="16723"/>
  <c r="K19" i="16723" s="1"/>
  <c r="F9" i="16723"/>
  <c r="W38" i="16724"/>
  <c r="V38" i="16724"/>
  <c r="U38" i="16724"/>
  <c r="R38" i="16724"/>
  <c r="Q38" i="16724"/>
  <c r="P38" i="16724"/>
  <c r="O38" i="16724"/>
  <c r="N38" i="16724"/>
  <c r="M38" i="16724"/>
  <c r="L38" i="16724"/>
  <c r="K38" i="16724"/>
  <c r="J38" i="16724"/>
  <c r="I38" i="16724"/>
  <c r="H38" i="16724"/>
  <c r="G38" i="16724"/>
  <c r="F38" i="16724"/>
  <c r="E38" i="16724"/>
  <c r="D38" i="16724"/>
  <c r="C38" i="16724"/>
  <c r="B38" i="16724"/>
  <c r="W17" i="16724"/>
  <c r="V17" i="16724"/>
  <c r="U17" i="16724"/>
  <c r="R17" i="16724"/>
  <c r="Q17" i="16724"/>
  <c r="P17" i="16724"/>
  <c r="O17" i="16724"/>
  <c r="N17" i="16724"/>
  <c r="M17" i="16724"/>
  <c r="L17" i="16724"/>
  <c r="K17" i="16724"/>
  <c r="J17" i="16724"/>
  <c r="I17" i="16724"/>
  <c r="H17" i="16724"/>
  <c r="G17" i="16724"/>
  <c r="F17" i="16724"/>
  <c r="E17" i="16724"/>
  <c r="D17" i="16724"/>
  <c r="C17" i="16724"/>
  <c r="B17" i="16724"/>
  <c r="N18" i="16725"/>
  <c r="M18" i="16725"/>
  <c r="L18" i="16725"/>
  <c r="K18" i="16725"/>
  <c r="J18" i="16725"/>
  <c r="I18" i="16725"/>
  <c r="H18" i="16725"/>
  <c r="G18" i="16725"/>
  <c r="F18" i="16725"/>
  <c r="E18" i="16725"/>
  <c r="D18" i="16725"/>
  <c r="C18" i="16725"/>
  <c r="B18" i="16725"/>
  <c r="N17" i="16725"/>
  <c r="M17" i="16725"/>
  <c r="L17" i="16725"/>
  <c r="K17" i="16725"/>
  <c r="J17" i="16725"/>
  <c r="I17" i="16725"/>
  <c r="H17" i="16725"/>
  <c r="G17" i="16725"/>
  <c r="F17" i="16725"/>
  <c r="E17" i="16725"/>
  <c r="D17" i="16725"/>
  <c r="C17" i="16725"/>
  <c r="B17" i="16725"/>
  <c r="N16" i="16725"/>
  <c r="M16" i="16725"/>
  <c r="L16" i="16725"/>
  <c r="K16" i="16725"/>
  <c r="J16" i="16725"/>
  <c r="I16" i="16725"/>
  <c r="H16" i="16725"/>
  <c r="G16" i="16725"/>
  <c r="F16" i="16725"/>
  <c r="E16" i="16725"/>
  <c r="D16" i="16725"/>
  <c r="C16" i="16725"/>
  <c r="B16" i="16725"/>
  <c r="N15" i="16725"/>
  <c r="M15" i="16725"/>
  <c r="L15" i="16725"/>
  <c r="K15" i="16725"/>
  <c r="J15" i="16725"/>
  <c r="I15" i="16725"/>
  <c r="H15" i="16725"/>
  <c r="G15" i="16725"/>
  <c r="F15" i="16725"/>
  <c r="E15" i="16725"/>
  <c r="D15" i="16725"/>
  <c r="C15" i="16725"/>
  <c r="B15" i="16725"/>
  <c r="N14" i="16725"/>
  <c r="M14" i="16725"/>
  <c r="L14" i="16725"/>
  <c r="K14" i="16725"/>
  <c r="J14" i="16725"/>
  <c r="I14" i="16725"/>
  <c r="H14" i="16725"/>
  <c r="G14" i="16725"/>
  <c r="F14" i="16725"/>
  <c r="E14" i="16725"/>
  <c r="D14" i="16725"/>
  <c r="C14" i="16725"/>
  <c r="B14" i="16725"/>
  <c r="N13" i="16725"/>
  <c r="M13" i="16725"/>
  <c r="L13" i="16725"/>
  <c r="K13" i="16725"/>
  <c r="J13" i="16725"/>
  <c r="I13" i="16725"/>
  <c r="H13" i="16725"/>
  <c r="G13" i="16725"/>
  <c r="F13" i="16725"/>
  <c r="E13" i="16725"/>
  <c r="D13" i="16725"/>
  <c r="C13" i="16725"/>
  <c r="B13" i="16725"/>
  <c r="N12" i="16725"/>
  <c r="M12" i="16725"/>
  <c r="L12" i="16725"/>
  <c r="K12" i="16725"/>
  <c r="J12" i="16725"/>
  <c r="I12" i="16725"/>
  <c r="H12" i="16725"/>
  <c r="G12" i="16725"/>
  <c r="F12" i="16725"/>
  <c r="E12" i="16725"/>
  <c r="D12" i="16725"/>
  <c r="C12" i="16725"/>
  <c r="B12" i="16725"/>
  <c r="N11" i="16725"/>
  <c r="M11" i="16725"/>
  <c r="L11" i="16725"/>
  <c r="K11" i="16725"/>
  <c r="J11" i="16725"/>
  <c r="I11" i="16725"/>
  <c r="H11" i="16725"/>
  <c r="G11" i="16725"/>
  <c r="F11" i="16725"/>
  <c r="E11" i="16725"/>
  <c r="D11" i="16725"/>
  <c r="C11" i="16725"/>
  <c r="B11" i="16725"/>
  <c r="N10" i="16725"/>
  <c r="M10" i="16725"/>
  <c r="L10" i="16725"/>
  <c r="K10" i="16725"/>
  <c r="J10" i="16725"/>
  <c r="I10" i="16725"/>
  <c r="H10" i="16725"/>
  <c r="G10" i="16725"/>
  <c r="F10" i="16725"/>
  <c r="E10" i="16725"/>
  <c r="D10" i="16725"/>
  <c r="C10" i="16725"/>
  <c r="B10" i="16725"/>
  <c r="N9" i="16725"/>
  <c r="M9" i="16725"/>
  <c r="L9" i="16725"/>
  <c r="K9" i="16725"/>
  <c r="J9" i="16725"/>
  <c r="I9" i="16725"/>
  <c r="H9" i="16725"/>
  <c r="G9" i="16725"/>
  <c r="F9" i="16725"/>
  <c r="E9" i="16725"/>
  <c r="D9" i="16725"/>
  <c r="C9" i="16725"/>
  <c r="B9" i="16725"/>
  <c r="N8" i="16725"/>
  <c r="M8" i="16725"/>
  <c r="L8" i="16725"/>
  <c r="K8" i="16725"/>
  <c r="J8" i="16725"/>
  <c r="I8" i="16725"/>
  <c r="H8" i="16725"/>
  <c r="G8" i="16725"/>
  <c r="F8" i="16725"/>
  <c r="E8" i="16725"/>
  <c r="D8" i="16725"/>
  <c r="C8" i="16725"/>
  <c r="B8" i="16725"/>
  <c r="N7" i="16725"/>
  <c r="M7" i="16725"/>
  <c r="L7" i="16725"/>
  <c r="K7" i="16725"/>
  <c r="J7" i="16725"/>
  <c r="I7" i="16725"/>
  <c r="H7" i="16725"/>
  <c r="G7" i="16725"/>
  <c r="F7" i="16725"/>
  <c r="E7" i="16725"/>
  <c r="D7" i="16725"/>
  <c r="C7" i="16725"/>
  <c r="B7" i="16725"/>
  <c r="N6" i="16725"/>
  <c r="M6" i="16725"/>
  <c r="L6" i="16725"/>
  <c r="K6" i="16725"/>
  <c r="J6" i="16725"/>
  <c r="I6" i="16725"/>
  <c r="H6" i="16725"/>
  <c r="G6" i="16725"/>
  <c r="F6" i="16725"/>
  <c r="E6" i="16725"/>
  <c r="D6" i="16725"/>
  <c r="C6" i="16725"/>
  <c r="B6" i="16725"/>
  <c r="N5" i="16725"/>
  <c r="N19" i="16725" s="1"/>
  <c r="M5" i="16725"/>
  <c r="L5" i="16725"/>
  <c r="K5" i="16725"/>
  <c r="J5" i="16725"/>
  <c r="J19" i="16725" s="1"/>
  <c r="I5" i="16725"/>
  <c r="H5" i="16725"/>
  <c r="G5" i="16725"/>
  <c r="F5" i="16725"/>
  <c r="F19" i="16725" s="1"/>
  <c r="E5" i="16725"/>
  <c r="D5" i="16725"/>
  <c r="C5" i="16725"/>
  <c r="B5" i="16725"/>
  <c r="B19" i="16725" s="1"/>
  <c r="M119" i="16720"/>
  <c r="L119" i="16720"/>
  <c r="K119" i="16720"/>
  <c r="J119" i="16720"/>
  <c r="I119" i="16720"/>
  <c r="G119" i="16720"/>
  <c r="F119" i="16720"/>
  <c r="E119" i="16720"/>
  <c r="D119" i="16720"/>
  <c r="C119" i="16720"/>
  <c r="N118" i="16720"/>
  <c r="O118" i="16720" s="1"/>
  <c r="H118" i="16720"/>
  <c r="N117" i="16720"/>
  <c r="H117" i="16720"/>
  <c r="N116" i="16720"/>
  <c r="H116" i="16720"/>
  <c r="N115" i="16720"/>
  <c r="O115" i="16720" s="1"/>
  <c r="H115" i="16720"/>
  <c r="O114" i="16720"/>
  <c r="N114" i="16720"/>
  <c r="H114" i="16720"/>
  <c r="N113" i="16720"/>
  <c r="H113" i="16720"/>
  <c r="N112" i="16720"/>
  <c r="H112" i="16720"/>
  <c r="N111" i="16720"/>
  <c r="O111" i="16720" s="1"/>
  <c r="H111" i="16720"/>
  <c r="N110" i="16720"/>
  <c r="O110" i="16720" s="1"/>
  <c r="H110" i="16720"/>
  <c r="N109" i="16720"/>
  <c r="H109" i="16720"/>
  <c r="N108" i="16720"/>
  <c r="H108" i="16720"/>
  <c r="N107" i="16720"/>
  <c r="O107" i="16720" s="1"/>
  <c r="H107" i="16720"/>
  <c r="O106" i="16720"/>
  <c r="N106" i="16720"/>
  <c r="H106" i="16720"/>
  <c r="N105" i="16720"/>
  <c r="H105" i="16720"/>
  <c r="N104" i="16720"/>
  <c r="H104" i="16720"/>
  <c r="N103" i="16720"/>
  <c r="O103" i="16720" s="1"/>
  <c r="H103" i="16720"/>
  <c r="N102" i="16720"/>
  <c r="O102" i="16720" s="1"/>
  <c r="H102" i="16720"/>
  <c r="N101" i="16720"/>
  <c r="H101" i="16720"/>
  <c r="N100" i="16720"/>
  <c r="H100" i="16720"/>
  <c r="N99" i="16720"/>
  <c r="O99" i="16720" s="1"/>
  <c r="H99" i="16720"/>
  <c r="O98" i="16720"/>
  <c r="N98" i="16720"/>
  <c r="H98" i="16720"/>
  <c r="N97" i="16720"/>
  <c r="H97" i="16720"/>
  <c r="N96" i="16720"/>
  <c r="H96" i="16720"/>
  <c r="N95" i="16720"/>
  <c r="O95" i="16720" s="1"/>
  <c r="H95" i="16720"/>
  <c r="N94" i="16720"/>
  <c r="O94" i="16720" s="1"/>
  <c r="H94" i="16720"/>
  <c r="N93" i="16720"/>
  <c r="H93" i="16720"/>
  <c r="N92" i="16720"/>
  <c r="H92" i="16720"/>
  <c r="N91" i="16720"/>
  <c r="O91" i="16720" s="1"/>
  <c r="H91" i="16720"/>
  <c r="O90" i="16720"/>
  <c r="N90" i="16720"/>
  <c r="H90" i="16720"/>
  <c r="N89" i="16720"/>
  <c r="H89" i="16720"/>
  <c r="N88" i="16720"/>
  <c r="H88" i="16720"/>
  <c r="N87" i="16720"/>
  <c r="O87" i="16720" s="1"/>
  <c r="H87" i="16720"/>
  <c r="N86" i="16720"/>
  <c r="O86" i="16720" s="1"/>
  <c r="H86" i="16720"/>
  <c r="N85" i="16720"/>
  <c r="H85" i="16720"/>
  <c r="N84" i="16720"/>
  <c r="H84" i="16720"/>
  <c r="N83" i="16720"/>
  <c r="O83" i="16720" s="1"/>
  <c r="H83" i="16720"/>
  <c r="O82" i="16720"/>
  <c r="N82" i="16720"/>
  <c r="H82" i="16720"/>
  <c r="N81" i="16720"/>
  <c r="H81" i="16720"/>
  <c r="N76" i="16720"/>
  <c r="H76" i="16720"/>
  <c r="N75" i="16720"/>
  <c r="O75" i="16720" s="1"/>
  <c r="H75" i="16720"/>
  <c r="N74" i="16720"/>
  <c r="O74" i="16720" s="1"/>
  <c r="H74" i="16720"/>
  <c r="N73" i="16720"/>
  <c r="H73" i="16720"/>
  <c r="N72" i="16720"/>
  <c r="H72" i="16720"/>
  <c r="O72" i="16720" s="1"/>
  <c r="N71" i="16720"/>
  <c r="O71" i="16720" s="1"/>
  <c r="H71" i="16720"/>
  <c r="O70" i="16720"/>
  <c r="N70" i="16720"/>
  <c r="H70" i="16720"/>
  <c r="N69" i="16720"/>
  <c r="H69" i="16720"/>
  <c r="N68" i="16720"/>
  <c r="H68" i="16720"/>
  <c r="O68" i="16720" s="1"/>
  <c r="N67" i="16720"/>
  <c r="O67" i="16720" s="1"/>
  <c r="H67" i="16720"/>
  <c r="N66" i="16720"/>
  <c r="O66" i="16720" s="1"/>
  <c r="H66" i="16720"/>
  <c r="N65" i="16720"/>
  <c r="H65" i="16720"/>
  <c r="N64" i="16720"/>
  <c r="H64" i="16720"/>
  <c r="O64" i="16720" s="1"/>
  <c r="N63" i="16720"/>
  <c r="O63" i="16720" s="1"/>
  <c r="H63" i="16720"/>
  <c r="O62" i="16720"/>
  <c r="N62" i="16720"/>
  <c r="H62" i="16720"/>
  <c r="N61" i="16720"/>
  <c r="H61" i="16720"/>
  <c r="N60" i="16720"/>
  <c r="H60" i="16720"/>
  <c r="O60" i="16720" s="1"/>
  <c r="N59" i="16720"/>
  <c r="O59" i="16720" s="1"/>
  <c r="H59" i="16720"/>
  <c r="N58" i="16720"/>
  <c r="O58" i="16720" s="1"/>
  <c r="H58" i="16720"/>
  <c r="N57" i="16720"/>
  <c r="H57" i="16720"/>
  <c r="N56" i="16720"/>
  <c r="H56" i="16720"/>
  <c r="O56" i="16720" s="1"/>
  <c r="N55" i="16720"/>
  <c r="O55" i="16720" s="1"/>
  <c r="H55" i="16720"/>
  <c r="O54" i="16720"/>
  <c r="N54" i="16720"/>
  <c r="H54" i="16720"/>
  <c r="N53" i="16720"/>
  <c r="H53" i="16720"/>
  <c r="N52" i="16720"/>
  <c r="H52" i="16720"/>
  <c r="O52" i="16720" s="1"/>
  <c r="N51" i="16720"/>
  <c r="O51" i="16720" s="1"/>
  <c r="H51" i="16720"/>
  <c r="N50" i="16720"/>
  <c r="O50" i="16720" s="1"/>
  <c r="H50" i="16720"/>
  <c r="N49" i="16720"/>
  <c r="H49" i="16720"/>
  <c r="N48" i="16720"/>
  <c r="H48" i="16720"/>
  <c r="O48" i="16720" s="1"/>
  <c r="N47" i="16720"/>
  <c r="O47" i="16720" s="1"/>
  <c r="H47" i="16720"/>
  <c r="O46" i="16720"/>
  <c r="N46" i="16720"/>
  <c r="H46" i="16720"/>
  <c r="N45" i="16720"/>
  <c r="H45" i="16720"/>
  <c r="N44" i="16720"/>
  <c r="H44" i="16720"/>
  <c r="N43" i="16720"/>
  <c r="O43" i="16720" s="1"/>
  <c r="H43" i="16720"/>
  <c r="N42" i="16720"/>
  <c r="O42" i="16720" s="1"/>
  <c r="H42" i="16720"/>
  <c r="N37" i="16720"/>
  <c r="H37" i="16720"/>
  <c r="N36" i="16720"/>
  <c r="H36" i="16720"/>
  <c r="O36" i="16720" s="1"/>
  <c r="N35" i="16720"/>
  <c r="O35" i="16720" s="1"/>
  <c r="H35" i="16720"/>
  <c r="O34" i="16720"/>
  <c r="N34" i="16720"/>
  <c r="H34" i="16720"/>
  <c r="N33" i="16720"/>
  <c r="H33" i="16720"/>
  <c r="N32" i="16720"/>
  <c r="H32" i="16720"/>
  <c r="O32" i="16720" s="1"/>
  <c r="N31" i="16720"/>
  <c r="O31" i="16720" s="1"/>
  <c r="H31" i="16720"/>
  <c r="N30" i="16720"/>
  <c r="O30" i="16720" s="1"/>
  <c r="H30" i="16720"/>
  <c r="N29" i="16720"/>
  <c r="H29" i="16720"/>
  <c r="N28" i="16720"/>
  <c r="H28" i="16720"/>
  <c r="N27" i="16720"/>
  <c r="H27" i="16720"/>
  <c r="N26" i="16720"/>
  <c r="O26" i="16720" s="1"/>
  <c r="H26" i="16720"/>
  <c r="N25" i="16720"/>
  <c r="H25" i="16720"/>
  <c r="N24" i="16720"/>
  <c r="H24" i="16720"/>
  <c r="N23" i="16720"/>
  <c r="O23" i="16720" s="1"/>
  <c r="H23" i="16720"/>
  <c r="N22" i="16720"/>
  <c r="O22" i="16720" s="1"/>
  <c r="H22" i="16720"/>
  <c r="N21" i="16720"/>
  <c r="O21" i="16720" s="1"/>
  <c r="H21" i="16720"/>
  <c r="N20" i="16720"/>
  <c r="H20" i="16720"/>
  <c r="O20" i="16720" s="1"/>
  <c r="O19" i="16720"/>
  <c r="N19" i="16720"/>
  <c r="H19" i="16720"/>
  <c r="N18" i="16720"/>
  <c r="O18" i="16720" s="1"/>
  <c r="H18" i="16720"/>
  <c r="N17" i="16720"/>
  <c r="H17" i="16720"/>
  <c r="N16" i="16720"/>
  <c r="H16" i="16720"/>
  <c r="N15" i="16720"/>
  <c r="O15" i="16720" s="1"/>
  <c r="H15" i="16720"/>
  <c r="N14" i="16720"/>
  <c r="O14" i="16720" s="1"/>
  <c r="H14" i="16720"/>
  <c r="N13" i="16720"/>
  <c r="O13" i="16720" s="1"/>
  <c r="H13" i="16720"/>
  <c r="N12" i="16720"/>
  <c r="H12" i="16720"/>
  <c r="O12" i="16720" s="1"/>
  <c r="O11" i="16720"/>
  <c r="N11" i="16720"/>
  <c r="H11" i="16720"/>
  <c r="N10" i="16720"/>
  <c r="O10" i="16720" s="1"/>
  <c r="H10" i="16720"/>
  <c r="N9" i="16720"/>
  <c r="H9" i="16720"/>
  <c r="N8" i="16720"/>
  <c r="H8" i="16720"/>
  <c r="N7" i="16720"/>
  <c r="O7" i="16720" s="1"/>
  <c r="H7" i="16720"/>
  <c r="N6" i="16720"/>
  <c r="O6" i="16720" s="1"/>
  <c r="H6" i="16720"/>
  <c r="N5" i="16720"/>
  <c r="O5" i="16720" s="1"/>
  <c r="H5" i="16720"/>
  <c r="O17" i="16720" l="1"/>
  <c r="H119" i="16720"/>
  <c r="O8" i="16720"/>
  <c r="O16" i="16720"/>
  <c r="O24" i="16720"/>
  <c r="O27" i="16720"/>
  <c r="O29" i="16720"/>
  <c r="O37" i="16720"/>
  <c r="O44" i="16720"/>
  <c r="O49" i="16720"/>
  <c r="O57" i="16720"/>
  <c r="O65" i="16720"/>
  <c r="O73" i="16720"/>
  <c r="O76" i="16720"/>
  <c r="O85" i="16720"/>
  <c r="O88" i="16720"/>
  <c r="O93" i="16720"/>
  <c r="O96" i="16720"/>
  <c r="O101" i="16720"/>
  <c r="O104" i="16720"/>
  <c r="O109" i="16720"/>
  <c r="O112" i="16720"/>
  <c r="O117" i="16720"/>
  <c r="B214" i="16723"/>
  <c r="G214" i="16723"/>
  <c r="L30" i="16723"/>
  <c r="F47" i="16723"/>
  <c r="I214" i="16723"/>
  <c r="L67" i="16723"/>
  <c r="L69" i="16723"/>
  <c r="F91" i="16723"/>
  <c r="L84" i="16723"/>
  <c r="L91" i="16723" s="1"/>
  <c r="L86" i="16723"/>
  <c r="L96" i="16723"/>
  <c r="L98" i="16723"/>
  <c r="L110" i="16723"/>
  <c r="L114" i="16723" s="1"/>
  <c r="L119" i="16723"/>
  <c r="F132" i="16723"/>
  <c r="L130" i="16723"/>
  <c r="F162" i="16723"/>
  <c r="K162" i="16723"/>
  <c r="L159" i="16723"/>
  <c r="L166" i="16723"/>
  <c r="K179" i="16723"/>
  <c r="F179" i="16723"/>
  <c r="L186" i="16723"/>
  <c r="F203" i="16723"/>
  <c r="L200" i="16723"/>
  <c r="L203" i="16723" s="1"/>
  <c r="K212" i="16723"/>
  <c r="L209" i="16723"/>
  <c r="E214" i="16723"/>
  <c r="L207" i="16723"/>
  <c r="L212" i="16723" s="1"/>
  <c r="O33" i="16720"/>
  <c r="O53" i="16720"/>
  <c r="O61" i="16720"/>
  <c r="O69" i="16720"/>
  <c r="O81" i="16720"/>
  <c r="O84" i="16720"/>
  <c r="O89" i="16720"/>
  <c r="O92" i="16720"/>
  <c r="O97" i="16720"/>
  <c r="O100" i="16720"/>
  <c r="O105" i="16720"/>
  <c r="O108" i="16720"/>
  <c r="O113" i="16720"/>
  <c r="O116" i="16720"/>
  <c r="D19" i="16725"/>
  <c r="H19" i="16725"/>
  <c r="L19" i="16725"/>
  <c r="F19" i="16723"/>
  <c r="L15" i="16723"/>
  <c r="L17" i="16723"/>
  <c r="L27" i="16723"/>
  <c r="L29" i="16723"/>
  <c r="K47" i="16723"/>
  <c r="L41" i="16723"/>
  <c r="L51" i="16723"/>
  <c r="L54" i="16723" s="1"/>
  <c r="L58" i="16723"/>
  <c r="L70" i="16723"/>
  <c r="L81" i="16723"/>
  <c r="L87" i="16723"/>
  <c r="L99" i="16723"/>
  <c r="K114" i="16723"/>
  <c r="L111" i="16723"/>
  <c r="L138" i="16723"/>
  <c r="L183" i="16723"/>
  <c r="L187" i="16723"/>
  <c r="L194" i="16723"/>
  <c r="L197" i="16723"/>
  <c r="O28" i="16720"/>
  <c r="O45" i="16720"/>
  <c r="O9" i="16720"/>
  <c r="O119" i="16720" s="1"/>
  <c r="O25" i="16720"/>
  <c r="C19" i="16725"/>
  <c r="G19" i="16725"/>
  <c r="K19" i="16725"/>
  <c r="E19" i="16725"/>
  <c r="I19" i="16725"/>
  <c r="M19" i="16725"/>
  <c r="F54" i="16723"/>
  <c r="F72" i="16723"/>
  <c r="F189" i="16723"/>
  <c r="L208" i="16723"/>
  <c r="L63" i="16723"/>
  <c r="L162" i="16723"/>
  <c r="L105" i="16723"/>
  <c r="F214" i="16723"/>
  <c r="L172" i="16723"/>
  <c r="F63" i="16723"/>
  <c r="K72" i="16723"/>
  <c r="K172" i="16723"/>
  <c r="H218" i="16723" s="1"/>
  <c r="L9" i="16723"/>
  <c r="F105" i="16723"/>
  <c r="L118" i="16723"/>
  <c r="L121" i="16723" s="1"/>
  <c r="K132" i="16723"/>
  <c r="L136" i="16723"/>
  <c r="L144" i="16723"/>
  <c r="L147" i="16723" s="1"/>
  <c r="F172" i="16723"/>
  <c r="K189" i="16723"/>
  <c r="K105" i="16723"/>
  <c r="K203" i="16723"/>
  <c r="L10" i="16723"/>
  <c r="L42" i="16723"/>
  <c r="K54" i="16723"/>
  <c r="L125" i="16723"/>
  <c r="L132" i="16723" s="1"/>
  <c r="L23" i="16723"/>
  <c r="L39" i="16723"/>
  <c r="L47" i="16723" s="1"/>
  <c r="N119" i="16720"/>
  <c r="L189" i="16723" l="1"/>
  <c r="K217" i="16723"/>
  <c r="J218" i="16723"/>
  <c r="I218" i="16723"/>
  <c r="G218" i="16723" s="1"/>
  <c r="L140" i="16723"/>
  <c r="L72" i="16723"/>
  <c r="K214" i="16723"/>
  <c r="L214" i="16723" s="1"/>
  <c r="L19" i="16723"/>
  <c r="D45" i="16717" l="1"/>
  <c r="E45" i="16717"/>
  <c r="G45" i="16717"/>
  <c r="H45" i="16717"/>
  <c r="I45" i="16717"/>
  <c r="J45" i="16717"/>
  <c r="K45" i="16717"/>
  <c r="C45" i="16717"/>
  <c r="K197" i="16718"/>
  <c r="L197" i="16718" s="1"/>
  <c r="F197" i="16718"/>
  <c r="K196" i="16718"/>
  <c r="F196" i="16718"/>
  <c r="L194" i="16718"/>
  <c r="K194" i="16718"/>
  <c r="F194" i="16718"/>
  <c r="K193" i="16718"/>
  <c r="L193" i="16718"/>
  <c r="F193" i="16718"/>
  <c r="D18" i="16712"/>
  <c r="E18" i="16712"/>
  <c r="F18" i="16712"/>
  <c r="G18" i="16712"/>
  <c r="H18" i="16712"/>
  <c r="I18" i="16712"/>
  <c r="J18" i="16712"/>
  <c r="K18" i="16712"/>
  <c r="L18" i="16712"/>
  <c r="M18" i="16712"/>
  <c r="C18" i="16712"/>
  <c r="N18" i="16712"/>
  <c r="D18" i="16"/>
  <c r="E18" i="16"/>
  <c r="F18" i="16"/>
  <c r="G18" i="16"/>
  <c r="H18" i="16"/>
  <c r="I18" i="16"/>
  <c r="J18" i="16"/>
  <c r="K18" i="16"/>
  <c r="L18" i="16"/>
  <c r="M18" i="16"/>
  <c r="C18" i="16"/>
  <c r="N18" i="16"/>
  <c r="D18" i="17"/>
  <c r="E18" i="17"/>
  <c r="F18" i="17"/>
  <c r="G18" i="17"/>
  <c r="H18" i="17"/>
  <c r="I18" i="17"/>
  <c r="J18" i="17"/>
  <c r="K18" i="17"/>
  <c r="L18" i="17"/>
  <c r="M18" i="17"/>
  <c r="C18" i="17"/>
  <c r="N18" i="17"/>
  <c r="D18" i="18"/>
  <c r="E18" i="18"/>
  <c r="F18" i="18"/>
  <c r="G18" i="18"/>
  <c r="H18" i="18"/>
  <c r="I18" i="18"/>
  <c r="J18" i="18"/>
  <c r="K18" i="18"/>
  <c r="L18" i="18"/>
  <c r="M18" i="18"/>
  <c r="C18" i="18"/>
  <c r="N18" i="18"/>
  <c r="K6" i="16717"/>
  <c r="L6" i="16717" s="1"/>
  <c r="J223" i="16715"/>
  <c r="I223" i="16715"/>
  <c r="H223" i="16715"/>
  <c r="G223" i="16715"/>
  <c r="E223" i="16715"/>
  <c r="D223" i="16715"/>
  <c r="C223" i="16715"/>
  <c r="B223" i="16715"/>
  <c r="K221" i="16715"/>
  <c r="F221" i="16715"/>
  <c r="K220" i="16715"/>
  <c r="F220" i="16715"/>
  <c r="K219" i="16715"/>
  <c r="L219" i="16715" s="1"/>
  <c r="F219" i="16715"/>
  <c r="K218" i="16715"/>
  <c r="F218" i="16715"/>
  <c r="J214" i="16715"/>
  <c r="I214" i="16715"/>
  <c r="H214" i="16715"/>
  <c r="G214" i="16715"/>
  <c r="E214" i="16715"/>
  <c r="D214" i="16715"/>
  <c r="C214" i="16715"/>
  <c r="B214" i="16715"/>
  <c r="K212" i="16715"/>
  <c r="F212" i="16715"/>
  <c r="L212" i="16715"/>
  <c r="K211" i="16715"/>
  <c r="L211" i="16715"/>
  <c r="F211" i="16715"/>
  <c r="K210" i="16715"/>
  <c r="L210" i="16715" s="1"/>
  <c r="F210" i="16715"/>
  <c r="K209" i="16715"/>
  <c r="L209" i="16715"/>
  <c r="F209" i="16715"/>
  <c r="K208" i="16715"/>
  <c r="F208" i="16715"/>
  <c r="L208" i="16715"/>
  <c r="K207" i="16715"/>
  <c r="L207" i="16715"/>
  <c r="F207" i="16715"/>
  <c r="K206" i="16715"/>
  <c r="L206" i="16715" s="1"/>
  <c r="F206" i="16715"/>
  <c r="K205" i="16715"/>
  <c r="K214" i="16715"/>
  <c r="F205" i="16715"/>
  <c r="K204" i="16715"/>
  <c r="F204" i="16715"/>
  <c r="L204" i="16715"/>
  <c r="J200" i="16715"/>
  <c r="I200" i="16715"/>
  <c r="H200" i="16715"/>
  <c r="G200" i="16715"/>
  <c r="E200" i="16715"/>
  <c r="D200" i="16715"/>
  <c r="C200" i="16715"/>
  <c r="B200" i="16715"/>
  <c r="K198" i="16715"/>
  <c r="F198" i="16715"/>
  <c r="L198" i="16715"/>
  <c r="K197" i="16715"/>
  <c r="L197" i="16715"/>
  <c r="F197" i="16715"/>
  <c r="K196" i="16715"/>
  <c r="L196" i="16715" s="1"/>
  <c r="F196" i="16715"/>
  <c r="K195" i="16715"/>
  <c r="L195" i="16715"/>
  <c r="F195" i="16715"/>
  <c r="K194" i="16715"/>
  <c r="F194" i="16715"/>
  <c r="J186" i="16715"/>
  <c r="I186" i="16715"/>
  <c r="H186" i="16715"/>
  <c r="G186" i="16715"/>
  <c r="E186" i="16715"/>
  <c r="D186" i="16715"/>
  <c r="C186" i="16715"/>
  <c r="B186" i="16715"/>
  <c r="K184" i="16715"/>
  <c r="L184" i="16715" s="1"/>
  <c r="F184" i="16715"/>
  <c r="K183" i="16715"/>
  <c r="K186" i="16715"/>
  <c r="L186" i="16715" s="1"/>
  <c r="F183" i="16715"/>
  <c r="F186" i="16715" s="1"/>
  <c r="J179" i="16715"/>
  <c r="I179" i="16715"/>
  <c r="H179" i="16715"/>
  <c r="G179" i="16715"/>
  <c r="E179" i="16715"/>
  <c r="D179" i="16715"/>
  <c r="C179" i="16715"/>
  <c r="B179" i="16715"/>
  <c r="K177" i="16715"/>
  <c r="L177" i="16715" s="1"/>
  <c r="F177" i="16715"/>
  <c r="K176" i="16715"/>
  <c r="L176" i="16715"/>
  <c r="F176" i="16715"/>
  <c r="K175" i="16715"/>
  <c r="F175" i="16715"/>
  <c r="L175" i="16715"/>
  <c r="K174" i="16715"/>
  <c r="F174" i="16715"/>
  <c r="K173" i="16715"/>
  <c r="F173" i="16715"/>
  <c r="J169" i="16715"/>
  <c r="I169" i="16715"/>
  <c r="H169" i="16715"/>
  <c r="G169" i="16715"/>
  <c r="E169" i="16715"/>
  <c r="D169" i="16715"/>
  <c r="C169" i="16715"/>
  <c r="B169" i="16715"/>
  <c r="K167" i="16715"/>
  <c r="F167" i="16715"/>
  <c r="L167" i="16715" s="1"/>
  <c r="K166" i="16715"/>
  <c r="L166" i="16715" s="1"/>
  <c r="F166" i="16715"/>
  <c r="K165" i="16715"/>
  <c r="L165" i="16715" s="1"/>
  <c r="F165" i="16715"/>
  <c r="K164" i="16715"/>
  <c r="K169" i="16715" s="1"/>
  <c r="F164" i="16715"/>
  <c r="K163" i="16715"/>
  <c r="F163" i="16715"/>
  <c r="L163" i="16715" s="1"/>
  <c r="J159" i="16715"/>
  <c r="I159" i="16715"/>
  <c r="H159" i="16715"/>
  <c r="G159" i="16715"/>
  <c r="E159" i="16715"/>
  <c r="D159" i="16715"/>
  <c r="C159" i="16715"/>
  <c r="B159" i="16715"/>
  <c r="K157" i="16715"/>
  <c r="F157" i="16715"/>
  <c r="L157" i="16715"/>
  <c r="K156" i="16715"/>
  <c r="K159" i="16715"/>
  <c r="L159" i="16715" s="1"/>
  <c r="F156" i="16715"/>
  <c r="F159" i="16715" s="1"/>
  <c r="J148" i="16715"/>
  <c r="I148" i="16715"/>
  <c r="H148" i="16715"/>
  <c r="G148" i="16715"/>
  <c r="E148" i="16715"/>
  <c r="D148" i="16715"/>
  <c r="C148" i="16715"/>
  <c r="B148" i="16715"/>
  <c r="K146" i="16715"/>
  <c r="F146" i="16715"/>
  <c r="K145" i="16715"/>
  <c r="F145" i="16715"/>
  <c r="K144" i="16715"/>
  <c r="K148" i="16715" s="1"/>
  <c r="F144" i="16715"/>
  <c r="F148" i="16715" s="1"/>
  <c r="J140" i="16715"/>
  <c r="I140" i="16715"/>
  <c r="H140" i="16715"/>
  <c r="G140" i="16715"/>
  <c r="E140" i="16715"/>
  <c r="D140" i="16715"/>
  <c r="C140" i="16715"/>
  <c r="B140" i="16715"/>
  <c r="K138" i="16715"/>
  <c r="L138" i="16715" s="1"/>
  <c r="F138" i="16715"/>
  <c r="K137" i="16715"/>
  <c r="F137" i="16715"/>
  <c r="L137" i="16715" s="1"/>
  <c r="K136" i="16715"/>
  <c r="L136" i="16715" s="1"/>
  <c r="F136" i="16715"/>
  <c r="K135" i="16715"/>
  <c r="F135" i="16715"/>
  <c r="K134" i="16715"/>
  <c r="K140" i="16715" s="1"/>
  <c r="F134" i="16715"/>
  <c r="J130" i="16715"/>
  <c r="I130" i="16715"/>
  <c r="H130" i="16715"/>
  <c r="G130" i="16715"/>
  <c r="E130" i="16715"/>
  <c r="D130" i="16715"/>
  <c r="C130" i="16715"/>
  <c r="B130" i="16715"/>
  <c r="K128" i="16715"/>
  <c r="L128" i="16715" s="1"/>
  <c r="F128" i="16715"/>
  <c r="K127" i="16715"/>
  <c r="F127" i="16715"/>
  <c r="F130" i="16715" s="1"/>
  <c r="J123" i="16715"/>
  <c r="J225" i="16715" s="1"/>
  <c r="I123" i="16715"/>
  <c r="H123" i="16715"/>
  <c r="G123" i="16715"/>
  <c r="E123" i="16715"/>
  <c r="D123" i="16715"/>
  <c r="C123" i="16715"/>
  <c r="B123" i="16715"/>
  <c r="K121" i="16715"/>
  <c r="L121" i="16715" s="1"/>
  <c r="F121" i="16715"/>
  <c r="K120" i="16715"/>
  <c r="L120" i="16715"/>
  <c r="F120" i="16715"/>
  <c r="K119" i="16715"/>
  <c r="F119" i="16715"/>
  <c r="L119" i="16715"/>
  <c r="K118" i="16715"/>
  <c r="K123" i="16715" s="1"/>
  <c r="L123" i="16715" s="1"/>
  <c r="F118" i="16715"/>
  <c r="F123" i="16715" s="1"/>
  <c r="J111" i="16715"/>
  <c r="I111" i="16715"/>
  <c r="H111" i="16715"/>
  <c r="H225" i="16715" s="1"/>
  <c r="G111" i="16715"/>
  <c r="E111" i="16715"/>
  <c r="D111" i="16715"/>
  <c r="C111" i="16715"/>
  <c r="B111" i="16715"/>
  <c r="K109" i="16715"/>
  <c r="F109" i="16715"/>
  <c r="K108" i="16715"/>
  <c r="L108" i="16715" s="1"/>
  <c r="F108" i="16715"/>
  <c r="K107" i="16715"/>
  <c r="L107" i="16715" s="1"/>
  <c r="F107" i="16715"/>
  <c r="K106" i="16715"/>
  <c r="L106" i="16715"/>
  <c r="F106" i="16715"/>
  <c r="K105" i="16715"/>
  <c r="F105" i="16715"/>
  <c r="F111" i="16715" s="1"/>
  <c r="K104" i="16715"/>
  <c r="L104" i="16715"/>
  <c r="F104" i="16715"/>
  <c r="K103" i="16715"/>
  <c r="L103" i="16715" s="1"/>
  <c r="F103" i="16715"/>
  <c r="K102" i="16715"/>
  <c r="L102" i="16715"/>
  <c r="F102" i="16715"/>
  <c r="K101" i="16715"/>
  <c r="L101" i="16715" s="1"/>
  <c r="F101" i="16715"/>
  <c r="K100" i="16715"/>
  <c r="L100" i="16715"/>
  <c r="F100" i="16715"/>
  <c r="J96" i="16715"/>
  <c r="I96" i="16715"/>
  <c r="H96" i="16715"/>
  <c r="G96" i="16715"/>
  <c r="E96" i="16715"/>
  <c r="D96" i="16715"/>
  <c r="C96" i="16715"/>
  <c r="B96" i="16715"/>
  <c r="K94" i="16715"/>
  <c r="L94" i="16715"/>
  <c r="F94" i="16715"/>
  <c r="K93" i="16715"/>
  <c r="L93" i="16715" s="1"/>
  <c r="F93" i="16715"/>
  <c r="K92" i="16715"/>
  <c r="L92" i="16715"/>
  <c r="F92" i="16715"/>
  <c r="K91" i="16715"/>
  <c r="F91" i="16715"/>
  <c r="K90" i="16715"/>
  <c r="F90" i="16715"/>
  <c r="K89" i="16715"/>
  <c r="L89" i="16715" s="1"/>
  <c r="F89" i="16715"/>
  <c r="K88" i="16715"/>
  <c r="L88" i="16715"/>
  <c r="F88" i="16715"/>
  <c r="K87" i="16715"/>
  <c r="L87" i="16715" s="1"/>
  <c r="F87" i="16715"/>
  <c r="K86" i="16715"/>
  <c r="F86" i="16715"/>
  <c r="J82" i="16715"/>
  <c r="I82" i="16715"/>
  <c r="H82" i="16715"/>
  <c r="G82" i="16715"/>
  <c r="E82" i="16715"/>
  <c r="D82" i="16715"/>
  <c r="C82" i="16715"/>
  <c r="B82" i="16715"/>
  <c r="K80" i="16715"/>
  <c r="L80" i="16715"/>
  <c r="F80" i="16715"/>
  <c r="K79" i="16715"/>
  <c r="F79" i="16715"/>
  <c r="F82" i="16715" s="1"/>
  <c r="K78" i="16715"/>
  <c r="L78" i="16715"/>
  <c r="F78" i="16715"/>
  <c r="K77" i="16715"/>
  <c r="K82" i="16715" s="1"/>
  <c r="F77" i="16715"/>
  <c r="J68" i="16715"/>
  <c r="I68" i="16715"/>
  <c r="H68" i="16715"/>
  <c r="G68" i="16715"/>
  <c r="E68" i="16715"/>
  <c r="D68" i="16715"/>
  <c r="C68" i="16715"/>
  <c r="B68" i="16715"/>
  <c r="K66" i="16715"/>
  <c r="L66" i="16715"/>
  <c r="F66" i="16715"/>
  <c r="K65" i="16715"/>
  <c r="L65" i="16715" s="1"/>
  <c r="F65" i="16715"/>
  <c r="K64" i="16715"/>
  <c r="L64" i="16715"/>
  <c r="F64" i="16715"/>
  <c r="K63" i="16715"/>
  <c r="F63" i="16715"/>
  <c r="F68" i="16715"/>
  <c r="J58" i="16715"/>
  <c r="I58" i="16715"/>
  <c r="H58" i="16715"/>
  <c r="G58" i="16715"/>
  <c r="E58" i="16715"/>
  <c r="D58" i="16715"/>
  <c r="C58" i="16715"/>
  <c r="B58" i="16715"/>
  <c r="K56" i="16715"/>
  <c r="F56" i="16715"/>
  <c r="L56" i="16715" s="1"/>
  <c r="K55" i="16715"/>
  <c r="K58" i="16715" s="1"/>
  <c r="F55" i="16715"/>
  <c r="J50" i="16715"/>
  <c r="I50" i="16715"/>
  <c r="I225" i="16715" s="1"/>
  <c r="H50" i="16715"/>
  <c r="G50" i="16715"/>
  <c r="E50" i="16715"/>
  <c r="D50" i="16715"/>
  <c r="D225" i="16715" s="1"/>
  <c r="C50" i="16715"/>
  <c r="B50" i="16715"/>
  <c r="K48" i="16715"/>
  <c r="L48" i="16715"/>
  <c r="F48" i="16715"/>
  <c r="K47" i="16715"/>
  <c r="F47" i="16715"/>
  <c r="L47" i="16715"/>
  <c r="K46" i="16715"/>
  <c r="L46" i="16715"/>
  <c r="F46" i="16715"/>
  <c r="K45" i="16715"/>
  <c r="L45" i="16715" s="1"/>
  <c r="F45" i="16715"/>
  <c r="K44" i="16715"/>
  <c r="L44" i="16715"/>
  <c r="F44" i="16715"/>
  <c r="K43" i="16715"/>
  <c r="F43" i="16715"/>
  <c r="K42" i="16715"/>
  <c r="K50" i="16715" s="1"/>
  <c r="F42" i="16715"/>
  <c r="F50" i="16715" s="1"/>
  <c r="J34" i="16715"/>
  <c r="I34" i="16715"/>
  <c r="H34" i="16715"/>
  <c r="G34" i="16715"/>
  <c r="E34" i="16715"/>
  <c r="D34" i="16715"/>
  <c r="C34" i="16715"/>
  <c r="B34" i="16715"/>
  <c r="K32" i="16715"/>
  <c r="L32" i="16715"/>
  <c r="F32" i="16715"/>
  <c r="K31" i="16715"/>
  <c r="L31" i="16715" s="1"/>
  <c r="F31" i="16715"/>
  <c r="K30" i="16715"/>
  <c r="L30" i="16715"/>
  <c r="F30" i="16715"/>
  <c r="K29" i="16715"/>
  <c r="F29" i="16715"/>
  <c r="L29" i="16715"/>
  <c r="K28" i="16715"/>
  <c r="L28" i="16715"/>
  <c r="F28" i="16715"/>
  <c r="K27" i="16715"/>
  <c r="L27" i="16715" s="1"/>
  <c r="F27" i="16715"/>
  <c r="K26" i="16715"/>
  <c r="L26" i="16715"/>
  <c r="F26" i="16715"/>
  <c r="K25" i="16715"/>
  <c r="F25" i="16715"/>
  <c r="L25" i="16715"/>
  <c r="K24" i="16715"/>
  <c r="F24" i="16715"/>
  <c r="K23" i="16715"/>
  <c r="F23" i="16715"/>
  <c r="K22" i="16715"/>
  <c r="F22" i="16715"/>
  <c r="F34" i="16715" s="1"/>
  <c r="J17" i="16715"/>
  <c r="I17" i="16715"/>
  <c r="H17" i="16715"/>
  <c r="G17" i="16715"/>
  <c r="E17" i="16715"/>
  <c r="D17" i="16715"/>
  <c r="C17" i="16715"/>
  <c r="C225" i="16715" s="1"/>
  <c r="B17" i="16715"/>
  <c r="K15" i="16715"/>
  <c r="L15" i="16715" s="1"/>
  <c r="F15" i="16715"/>
  <c r="K14" i="16715"/>
  <c r="L14" i="16715" s="1"/>
  <c r="F14" i="16715"/>
  <c r="K13" i="16715"/>
  <c r="L13" i="16715" s="1"/>
  <c r="F13" i="16715"/>
  <c r="K12" i="16715"/>
  <c r="L12" i="16715"/>
  <c r="F12" i="16715"/>
  <c r="K11" i="16715"/>
  <c r="F11" i="16715"/>
  <c r="K10" i="16715"/>
  <c r="L10" i="16715" s="1"/>
  <c r="F10" i="16715"/>
  <c r="K9" i="16715"/>
  <c r="L9" i="16715" s="1"/>
  <c r="F9" i="16715"/>
  <c r="K8" i="16715"/>
  <c r="F8" i="16715"/>
  <c r="K7" i="16715"/>
  <c r="F7" i="16715"/>
  <c r="J227" i="16716"/>
  <c r="I227" i="16716"/>
  <c r="H227" i="16716"/>
  <c r="G227" i="16716"/>
  <c r="E227" i="16716"/>
  <c r="D227" i="16716"/>
  <c r="C227" i="16716"/>
  <c r="B227" i="16716"/>
  <c r="K225" i="16716"/>
  <c r="F225" i="16716"/>
  <c r="L225" i="16716"/>
  <c r="K224" i="16716"/>
  <c r="L224" i="16716"/>
  <c r="F224" i="16716"/>
  <c r="K223" i="16716"/>
  <c r="L223" i="16716" s="1"/>
  <c r="F223" i="16716"/>
  <c r="K222" i="16716"/>
  <c r="L222" i="16716"/>
  <c r="F222" i="16716"/>
  <c r="F227" i="16716"/>
  <c r="J218" i="16716"/>
  <c r="I218" i="16716"/>
  <c r="H218" i="16716"/>
  <c r="G218" i="16716"/>
  <c r="E218" i="16716"/>
  <c r="D218" i="16716"/>
  <c r="C218" i="16716"/>
  <c r="B218" i="16716"/>
  <c r="K216" i="16716"/>
  <c r="L216" i="16716"/>
  <c r="F216" i="16716"/>
  <c r="K215" i="16716"/>
  <c r="F215" i="16716"/>
  <c r="L215" i="16716"/>
  <c r="K214" i="16716"/>
  <c r="L214" i="16716"/>
  <c r="F214" i="16716"/>
  <c r="K213" i="16716"/>
  <c r="L213" i="16716" s="1"/>
  <c r="F213" i="16716"/>
  <c r="K212" i="16716"/>
  <c r="L212" i="16716"/>
  <c r="F212" i="16716"/>
  <c r="K211" i="16716"/>
  <c r="F211" i="16716"/>
  <c r="L211" i="16716"/>
  <c r="K210" i="16716"/>
  <c r="L210" i="16716"/>
  <c r="F210" i="16716"/>
  <c r="K209" i="16716"/>
  <c r="F209" i="16716"/>
  <c r="F218" i="16716"/>
  <c r="K208" i="16716"/>
  <c r="K218" i="16716"/>
  <c r="F208" i="16716"/>
  <c r="J204" i="16716"/>
  <c r="I204" i="16716"/>
  <c r="H204" i="16716"/>
  <c r="G204" i="16716"/>
  <c r="E204" i="16716"/>
  <c r="D204" i="16716"/>
  <c r="C204" i="16716"/>
  <c r="B204" i="16716"/>
  <c r="K202" i="16716"/>
  <c r="L202" i="16716" s="1"/>
  <c r="F202" i="16716"/>
  <c r="K201" i="16716"/>
  <c r="L201" i="16716" s="1"/>
  <c r="F201" i="16716"/>
  <c r="K200" i="16716"/>
  <c r="L200" i="16716" s="1"/>
  <c r="F200" i="16716"/>
  <c r="K199" i="16716"/>
  <c r="F199" i="16716"/>
  <c r="K198" i="16716"/>
  <c r="K204" i="16716" s="1"/>
  <c r="L204" i="16716" s="1"/>
  <c r="F198" i="16716"/>
  <c r="F204" i="16716" s="1"/>
  <c r="J189" i="16716"/>
  <c r="I189" i="16716"/>
  <c r="H189" i="16716"/>
  <c r="G189" i="16716"/>
  <c r="E189" i="16716"/>
  <c r="D189" i="16716"/>
  <c r="C189" i="16716"/>
  <c r="B189" i="16716"/>
  <c r="K187" i="16716"/>
  <c r="L187" i="16716"/>
  <c r="F187" i="16716"/>
  <c r="K186" i="16716"/>
  <c r="K189" i="16716" s="1"/>
  <c r="L189" i="16716" s="1"/>
  <c r="F186" i="16716"/>
  <c r="F189" i="16716"/>
  <c r="J182" i="16716"/>
  <c r="I182" i="16716"/>
  <c r="H182" i="16716"/>
  <c r="G182" i="16716"/>
  <c r="E182" i="16716"/>
  <c r="D182" i="16716"/>
  <c r="C182" i="16716"/>
  <c r="B182" i="16716"/>
  <c r="K180" i="16716"/>
  <c r="L180" i="16716" s="1"/>
  <c r="F180" i="16716"/>
  <c r="K179" i="16716"/>
  <c r="L179" i="16716" s="1"/>
  <c r="F179" i="16716"/>
  <c r="K178" i="16716"/>
  <c r="F178" i="16716"/>
  <c r="L178" i="16716" s="1"/>
  <c r="K177" i="16716"/>
  <c r="F177" i="16716"/>
  <c r="K176" i="16716"/>
  <c r="K182" i="16716" s="1"/>
  <c r="F176" i="16716"/>
  <c r="J172" i="16716"/>
  <c r="I172" i="16716"/>
  <c r="H172" i="16716"/>
  <c r="G172" i="16716"/>
  <c r="E172" i="16716"/>
  <c r="D172" i="16716"/>
  <c r="C172" i="16716"/>
  <c r="B172" i="16716"/>
  <c r="K170" i="16716"/>
  <c r="L170" i="16716" s="1"/>
  <c r="F170" i="16716"/>
  <c r="K169" i="16716"/>
  <c r="L169" i="16716"/>
  <c r="F169" i="16716"/>
  <c r="K168" i="16716"/>
  <c r="F168" i="16716"/>
  <c r="L168" i="16716"/>
  <c r="K167" i="16716"/>
  <c r="F167" i="16716"/>
  <c r="K166" i="16716"/>
  <c r="F166" i="16716"/>
  <c r="J162" i="16716"/>
  <c r="I162" i="16716"/>
  <c r="H162" i="16716"/>
  <c r="G162" i="16716"/>
  <c r="E162" i="16716"/>
  <c r="D162" i="16716"/>
  <c r="C162" i="16716"/>
  <c r="B162" i="16716"/>
  <c r="K160" i="16716"/>
  <c r="F160" i="16716"/>
  <c r="L160" i="16716" s="1"/>
  <c r="K159" i="16716"/>
  <c r="K162" i="16716" s="1"/>
  <c r="L162" i="16716" s="1"/>
  <c r="F159" i="16716"/>
  <c r="F162" i="16716" s="1"/>
  <c r="J150" i="16716"/>
  <c r="I150" i="16716"/>
  <c r="H150" i="16716"/>
  <c r="G150" i="16716"/>
  <c r="E150" i="16716"/>
  <c r="D150" i="16716"/>
  <c r="C150" i="16716"/>
  <c r="B150" i="16716"/>
  <c r="K148" i="16716"/>
  <c r="L148" i="16716" s="1"/>
  <c r="F148" i="16716"/>
  <c r="K147" i="16716"/>
  <c r="F147" i="16716"/>
  <c r="K146" i="16716"/>
  <c r="K150" i="16716" s="1"/>
  <c r="F146" i="16716"/>
  <c r="F150" i="16716" s="1"/>
  <c r="J142" i="16716"/>
  <c r="I142" i="16716"/>
  <c r="H142" i="16716"/>
  <c r="G142" i="16716"/>
  <c r="E142" i="16716"/>
  <c r="D142" i="16716"/>
  <c r="C142" i="16716"/>
  <c r="B142" i="16716"/>
  <c r="K140" i="16716"/>
  <c r="L140" i="16716"/>
  <c r="F140" i="16716"/>
  <c r="K139" i="16716"/>
  <c r="F139" i="16716"/>
  <c r="L139" i="16716"/>
  <c r="K138" i="16716"/>
  <c r="L138" i="16716"/>
  <c r="F138" i="16716"/>
  <c r="K137" i="16716"/>
  <c r="F137" i="16716"/>
  <c r="F142" i="16716"/>
  <c r="K136" i="16716"/>
  <c r="K142" i="16716"/>
  <c r="F136" i="16716"/>
  <c r="J132" i="16716"/>
  <c r="I132" i="16716"/>
  <c r="H132" i="16716"/>
  <c r="G132" i="16716"/>
  <c r="E132" i="16716"/>
  <c r="D132" i="16716"/>
  <c r="C132" i="16716"/>
  <c r="B132" i="16716"/>
  <c r="K130" i="16716"/>
  <c r="F130" i="16716"/>
  <c r="K129" i="16716"/>
  <c r="K132" i="16716"/>
  <c r="F129" i="16716"/>
  <c r="F132" i="16716"/>
  <c r="L132" i="16716" s="1"/>
  <c r="J125" i="16716"/>
  <c r="I125" i="16716"/>
  <c r="H125" i="16716"/>
  <c r="G125" i="16716"/>
  <c r="E125" i="16716"/>
  <c r="D125" i="16716"/>
  <c r="C125" i="16716"/>
  <c r="B125" i="16716"/>
  <c r="K123" i="16716"/>
  <c r="L123" i="16716" s="1"/>
  <c r="F123" i="16716"/>
  <c r="K122" i="16716"/>
  <c r="L122" i="16716" s="1"/>
  <c r="F122" i="16716"/>
  <c r="K121" i="16716"/>
  <c r="F121" i="16716"/>
  <c r="L121" i="16716" s="1"/>
  <c r="K120" i="16716"/>
  <c r="K125" i="16716" s="1"/>
  <c r="F120" i="16716"/>
  <c r="F125" i="16716" s="1"/>
  <c r="J112" i="16716"/>
  <c r="I112" i="16716"/>
  <c r="H112" i="16716"/>
  <c r="G112" i="16716"/>
  <c r="E112" i="16716"/>
  <c r="D112" i="16716"/>
  <c r="C112" i="16716"/>
  <c r="B112" i="16716"/>
  <c r="K110" i="16716"/>
  <c r="L110" i="16716" s="1"/>
  <c r="F110" i="16716"/>
  <c r="K109" i="16716"/>
  <c r="L109" i="16716"/>
  <c r="F109" i="16716"/>
  <c r="K108" i="16716"/>
  <c r="L108" i="16716" s="1"/>
  <c r="F108" i="16716"/>
  <c r="K107" i="16716"/>
  <c r="L107" i="16716"/>
  <c r="F107" i="16716"/>
  <c r="K106" i="16716"/>
  <c r="F106" i="16716"/>
  <c r="K105" i="16716"/>
  <c r="L105" i="16716"/>
  <c r="F105" i="16716"/>
  <c r="K104" i="16716"/>
  <c r="L104" i="16716" s="1"/>
  <c r="F104" i="16716"/>
  <c r="K103" i="16716"/>
  <c r="F103" i="16716"/>
  <c r="L103" i="16716" s="1"/>
  <c r="K102" i="16716"/>
  <c r="L102" i="16716" s="1"/>
  <c r="F102" i="16716"/>
  <c r="K101" i="16716"/>
  <c r="F101" i="16716"/>
  <c r="J97" i="16716"/>
  <c r="I97" i="16716"/>
  <c r="H97" i="16716"/>
  <c r="G97" i="16716"/>
  <c r="E97" i="16716"/>
  <c r="D97" i="16716"/>
  <c r="C97" i="16716"/>
  <c r="B97" i="16716"/>
  <c r="K95" i="16716"/>
  <c r="L95" i="16716" s="1"/>
  <c r="F95" i="16716"/>
  <c r="K94" i="16716"/>
  <c r="L94" i="16716"/>
  <c r="F94" i="16716"/>
  <c r="K93" i="16716"/>
  <c r="F93" i="16716"/>
  <c r="L93" i="16716"/>
  <c r="K92" i="16716"/>
  <c r="L92" i="16716"/>
  <c r="F92" i="16716"/>
  <c r="K91" i="16716"/>
  <c r="L91" i="16716" s="1"/>
  <c r="F91" i="16716"/>
  <c r="K90" i="16716"/>
  <c r="L90" i="16716"/>
  <c r="F90" i="16716"/>
  <c r="K89" i="16716"/>
  <c r="F89" i="16716"/>
  <c r="L89" i="16716"/>
  <c r="K88" i="16716"/>
  <c r="L88" i="16716"/>
  <c r="F88" i="16716"/>
  <c r="K87" i="16716"/>
  <c r="F87" i="16716"/>
  <c r="J83" i="16716"/>
  <c r="J229" i="16716" s="1"/>
  <c r="I83" i="16716"/>
  <c r="H83" i="16716"/>
  <c r="G83" i="16716"/>
  <c r="E83" i="16716"/>
  <c r="D83" i="16716"/>
  <c r="C83" i="16716"/>
  <c r="B83" i="16716"/>
  <c r="K81" i="16716"/>
  <c r="F81" i="16716"/>
  <c r="K80" i="16716"/>
  <c r="L80" i="16716"/>
  <c r="F80" i="16716"/>
  <c r="K79" i="16716"/>
  <c r="F79" i="16716"/>
  <c r="L79" i="16716"/>
  <c r="K78" i="16716"/>
  <c r="F78" i="16716"/>
  <c r="F83" i="16716" s="1"/>
  <c r="J69" i="16716"/>
  <c r="I69" i="16716"/>
  <c r="H69" i="16716"/>
  <c r="H229" i="16716" s="1"/>
  <c r="G69" i="16716"/>
  <c r="E69" i="16716"/>
  <c r="D69" i="16716"/>
  <c r="C69" i="16716"/>
  <c r="C229" i="16716" s="1"/>
  <c r="B69" i="16716"/>
  <c r="K67" i="16716"/>
  <c r="F67" i="16716"/>
  <c r="L67" i="16716"/>
  <c r="K66" i="16716"/>
  <c r="L66" i="16716"/>
  <c r="F66" i="16716"/>
  <c r="K65" i="16716"/>
  <c r="L65" i="16716" s="1"/>
  <c r="F65" i="16716"/>
  <c r="K64" i="16716"/>
  <c r="L64" i="16716"/>
  <c r="F64" i="16716"/>
  <c r="F69" i="16716"/>
  <c r="J59" i="16716"/>
  <c r="I59" i="16716"/>
  <c r="H59" i="16716"/>
  <c r="G59" i="16716"/>
  <c r="E59" i="16716"/>
  <c r="D59" i="16716"/>
  <c r="C59" i="16716"/>
  <c r="B59" i="16716"/>
  <c r="K57" i="16716"/>
  <c r="L57" i="16716"/>
  <c r="F57" i="16716"/>
  <c r="K56" i="16716"/>
  <c r="K59" i="16716" s="1"/>
  <c r="L59" i="16716" s="1"/>
  <c r="F56" i="16716"/>
  <c r="F59" i="16716"/>
  <c r="J51" i="16716"/>
  <c r="I51" i="16716"/>
  <c r="H51" i="16716"/>
  <c r="G51" i="16716"/>
  <c r="E51" i="16716"/>
  <c r="D51" i="16716"/>
  <c r="C51" i="16716"/>
  <c r="B51" i="16716"/>
  <c r="K49" i="16716"/>
  <c r="L49" i="16716" s="1"/>
  <c r="F49" i="16716"/>
  <c r="K48" i="16716"/>
  <c r="L48" i="16716"/>
  <c r="F48" i="16716"/>
  <c r="K47" i="16716"/>
  <c r="L47" i="16716" s="1"/>
  <c r="F47" i="16716"/>
  <c r="K46" i="16716"/>
  <c r="L46" i="16716"/>
  <c r="F46" i="16716"/>
  <c r="K45" i="16716"/>
  <c r="L45" i="16716" s="1"/>
  <c r="F45" i="16716"/>
  <c r="K44" i="16716"/>
  <c r="L44" i="16716"/>
  <c r="F44" i="16716"/>
  <c r="K43" i="16716"/>
  <c r="F43" i="16716"/>
  <c r="F51" i="16716"/>
  <c r="J34" i="16716"/>
  <c r="I34" i="16716"/>
  <c r="H34" i="16716"/>
  <c r="G34" i="16716"/>
  <c r="E34" i="16716"/>
  <c r="D34" i="16716"/>
  <c r="C34" i="16716"/>
  <c r="B34" i="16716"/>
  <c r="K32" i="16716"/>
  <c r="F32" i="16716"/>
  <c r="K31" i="16716"/>
  <c r="F31" i="16716"/>
  <c r="L31" i="16716" s="1"/>
  <c r="K30" i="16716"/>
  <c r="F30" i="16716"/>
  <c r="K29" i="16716"/>
  <c r="L29" i="16716" s="1"/>
  <c r="F29" i="16716"/>
  <c r="K28" i="16716"/>
  <c r="L28" i="16716" s="1"/>
  <c r="F28" i="16716"/>
  <c r="K27" i="16716"/>
  <c r="F27" i="16716"/>
  <c r="L27" i="16716" s="1"/>
  <c r="K26" i="16716"/>
  <c r="F26" i="16716"/>
  <c r="F34" i="16716" s="1"/>
  <c r="K25" i="16716"/>
  <c r="L25" i="16716" s="1"/>
  <c r="F25" i="16716"/>
  <c r="K24" i="16716"/>
  <c r="F24" i="16716"/>
  <c r="K23" i="16716"/>
  <c r="F23" i="16716"/>
  <c r="K22" i="16716"/>
  <c r="F22" i="16716"/>
  <c r="J17" i="16716"/>
  <c r="I17" i="16716"/>
  <c r="H17" i="16716"/>
  <c r="G17" i="16716"/>
  <c r="E17" i="16716"/>
  <c r="D17" i="16716"/>
  <c r="C17" i="16716"/>
  <c r="B17" i="16716"/>
  <c r="K15" i="16716"/>
  <c r="L15" i="16716" s="1"/>
  <c r="F15" i="16716"/>
  <c r="K14" i="16716"/>
  <c r="F14" i="16716"/>
  <c r="L14" i="16716" s="1"/>
  <c r="K13" i="16716"/>
  <c r="F13" i="16716"/>
  <c r="K12" i="16716"/>
  <c r="L12" i="16716"/>
  <c r="F12" i="16716"/>
  <c r="K11" i="16716"/>
  <c r="L11" i="16716" s="1"/>
  <c r="F11" i="16716"/>
  <c r="K10" i="16716"/>
  <c r="F10" i="16716"/>
  <c r="L10" i="16716" s="1"/>
  <c r="K9" i="16716"/>
  <c r="F9" i="16716"/>
  <c r="K8" i="16716"/>
  <c r="F8" i="16716"/>
  <c r="K7" i="16716"/>
  <c r="F7" i="16716"/>
  <c r="B45" i="16717"/>
  <c r="K13" i="16717"/>
  <c r="L13" i="16717"/>
  <c r="F13" i="16717"/>
  <c r="K10" i="16717"/>
  <c r="F10" i="16717"/>
  <c r="F45" i="16717" s="1"/>
  <c r="J222" i="16718"/>
  <c r="I222" i="16718"/>
  <c r="H222" i="16718"/>
  <c r="G222" i="16718"/>
  <c r="E222" i="16718"/>
  <c r="D222" i="16718"/>
  <c r="C222" i="16718"/>
  <c r="B222" i="16718"/>
  <c r="K220" i="16718"/>
  <c r="F220" i="16718"/>
  <c r="K219" i="16718"/>
  <c r="F219" i="16718"/>
  <c r="L219" i="16718" s="1"/>
  <c r="K218" i="16718"/>
  <c r="F218" i="16718"/>
  <c r="L218" i="16718"/>
  <c r="K217" i="16718"/>
  <c r="F217" i="16718"/>
  <c r="F222" i="16718" s="1"/>
  <c r="J213" i="16718"/>
  <c r="I213" i="16718"/>
  <c r="H213" i="16718"/>
  <c r="G213" i="16718"/>
  <c r="E213" i="16718"/>
  <c r="D213" i="16718"/>
  <c r="C213" i="16718"/>
  <c r="B213" i="16718"/>
  <c r="K211" i="16718"/>
  <c r="L211" i="16718" s="1"/>
  <c r="F211" i="16718"/>
  <c r="K210" i="16718"/>
  <c r="L210" i="16718"/>
  <c r="F210" i="16718"/>
  <c r="K209" i="16718"/>
  <c r="L209" i="16718" s="1"/>
  <c r="F209" i="16718"/>
  <c r="K208" i="16718"/>
  <c r="F208" i="16718"/>
  <c r="L208" i="16718" s="1"/>
  <c r="K207" i="16718"/>
  <c r="L207" i="16718" s="1"/>
  <c r="F207" i="16718"/>
  <c r="K206" i="16718"/>
  <c r="L206" i="16718"/>
  <c r="F206" i="16718"/>
  <c r="K205" i="16718"/>
  <c r="L205" i="16718" s="1"/>
  <c r="F205" i="16718"/>
  <c r="K204" i="16718"/>
  <c r="F204" i="16718"/>
  <c r="K203" i="16718"/>
  <c r="F203" i="16718"/>
  <c r="J199" i="16718"/>
  <c r="I199" i="16718"/>
  <c r="H199" i="16718"/>
  <c r="G199" i="16718"/>
  <c r="E199" i="16718"/>
  <c r="D199" i="16718"/>
  <c r="C199" i="16718"/>
  <c r="B199" i="16718"/>
  <c r="K195" i="16718"/>
  <c r="F195" i="16718"/>
  <c r="L195" i="16718" s="1"/>
  <c r="J185" i="16718"/>
  <c r="I185" i="16718"/>
  <c r="H185" i="16718"/>
  <c r="G185" i="16718"/>
  <c r="E185" i="16718"/>
  <c r="D185" i="16718"/>
  <c r="C185" i="16718"/>
  <c r="B185" i="16718"/>
  <c r="K183" i="16718"/>
  <c r="F183" i="16718"/>
  <c r="K182" i="16718"/>
  <c r="K185" i="16718"/>
  <c r="F182" i="16718"/>
  <c r="J178" i="16718"/>
  <c r="I178" i="16718"/>
  <c r="H178" i="16718"/>
  <c r="G178" i="16718"/>
  <c r="E178" i="16718"/>
  <c r="D178" i="16718"/>
  <c r="C178" i="16718"/>
  <c r="B178" i="16718"/>
  <c r="K176" i="16718"/>
  <c r="L176" i="16718" s="1"/>
  <c r="F176" i="16718"/>
  <c r="K175" i="16718"/>
  <c r="L175" i="16718"/>
  <c r="F175" i="16718"/>
  <c r="K174" i="16718"/>
  <c r="F174" i="16718"/>
  <c r="K173" i="16718"/>
  <c r="F173" i="16718"/>
  <c r="L173" i="16718" s="1"/>
  <c r="K172" i="16718"/>
  <c r="F172" i="16718"/>
  <c r="J168" i="16718"/>
  <c r="I168" i="16718"/>
  <c r="H168" i="16718"/>
  <c r="G168" i="16718"/>
  <c r="E168" i="16718"/>
  <c r="D168" i="16718"/>
  <c r="C168" i="16718"/>
  <c r="B168" i="16718"/>
  <c r="K166" i="16718"/>
  <c r="F166" i="16718"/>
  <c r="F168" i="16718" s="1"/>
  <c r="K165" i="16718"/>
  <c r="L165" i="16718"/>
  <c r="F165" i="16718"/>
  <c r="K164" i="16718"/>
  <c r="L164" i="16718" s="1"/>
  <c r="F164" i="16718"/>
  <c r="K163" i="16718"/>
  <c r="F163" i="16718"/>
  <c r="L163" i="16718" s="1"/>
  <c r="K162" i="16718"/>
  <c r="L162" i="16718" s="1"/>
  <c r="F162" i="16718"/>
  <c r="J158" i="16718"/>
  <c r="I158" i="16718"/>
  <c r="H158" i="16718"/>
  <c r="G158" i="16718"/>
  <c r="E158" i="16718"/>
  <c r="D158" i="16718"/>
  <c r="C158" i="16718"/>
  <c r="B158" i="16718"/>
  <c r="K156" i="16718"/>
  <c r="L156" i="16718"/>
  <c r="F156" i="16718"/>
  <c r="F158" i="16718"/>
  <c r="K155" i="16718"/>
  <c r="K158" i="16718"/>
  <c r="F155" i="16718"/>
  <c r="J147" i="16718"/>
  <c r="I147" i="16718"/>
  <c r="H147" i="16718"/>
  <c r="G147" i="16718"/>
  <c r="E147" i="16718"/>
  <c r="D147" i="16718"/>
  <c r="C147" i="16718"/>
  <c r="B147" i="16718"/>
  <c r="K145" i="16718"/>
  <c r="F145" i="16718"/>
  <c r="K144" i="16718"/>
  <c r="L144" i="16718"/>
  <c r="F144" i="16718"/>
  <c r="K143" i="16718"/>
  <c r="F143" i="16718"/>
  <c r="L143" i="16718"/>
  <c r="J139" i="16718"/>
  <c r="I139" i="16718"/>
  <c r="H139" i="16718"/>
  <c r="G139" i="16718"/>
  <c r="E139" i="16718"/>
  <c r="D139" i="16718"/>
  <c r="C139" i="16718"/>
  <c r="B139" i="16718"/>
  <c r="K137" i="16718"/>
  <c r="L137" i="16718" s="1"/>
  <c r="F137" i="16718"/>
  <c r="K136" i="16718"/>
  <c r="L136" i="16718" s="1"/>
  <c r="F136" i="16718"/>
  <c r="K135" i="16718"/>
  <c r="L135" i="16718"/>
  <c r="F135" i="16718"/>
  <c r="K134" i="16718"/>
  <c r="F134" i="16718"/>
  <c r="L134" i="16718" s="1"/>
  <c r="K133" i="16718"/>
  <c r="F133" i="16718"/>
  <c r="J129" i="16718"/>
  <c r="I129" i="16718"/>
  <c r="H129" i="16718"/>
  <c r="G129" i="16718"/>
  <c r="E129" i="16718"/>
  <c r="D129" i="16718"/>
  <c r="C129" i="16718"/>
  <c r="B129" i="16718"/>
  <c r="K127" i="16718"/>
  <c r="L127" i="16718"/>
  <c r="F127" i="16718"/>
  <c r="K126" i="16718"/>
  <c r="K129" i="16718"/>
  <c r="F126" i="16718"/>
  <c r="F129" i="16718" s="1"/>
  <c r="L129" i="16718" s="1"/>
  <c r="J122" i="16718"/>
  <c r="I122" i="16718"/>
  <c r="H122" i="16718"/>
  <c r="G122" i="16718"/>
  <c r="E122" i="16718"/>
  <c r="D122" i="16718"/>
  <c r="C122" i="16718"/>
  <c r="C224" i="16718" s="1"/>
  <c r="C230" i="16718" s="1"/>
  <c r="B122" i="16718"/>
  <c r="K120" i="16718"/>
  <c r="F120" i="16718"/>
  <c r="L120" i="16718" s="1"/>
  <c r="K119" i="16718"/>
  <c r="L119" i="16718" s="1"/>
  <c r="F119" i="16718"/>
  <c r="K118" i="16718"/>
  <c r="F118" i="16718"/>
  <c r="F122" i="16718" s="1"/>
  <c r="K117" i="16718"/>
  <c r="K122" i="16718" s="1"/>
  <c r="L122" i="16718" s="1"/>
  <c r="F117" i="16718"/>
  <c r="J110" i="16718"/>
  <c r="I110" i="16718"/>
  <c r="H110" i="16718"/>
  <c r="G110" i="16718"/>
  <c r="E110" i="16718"/>
  <c r="D110" i="16718"/>
  <c r="C110" i="16718"/>
  <c r="B110" i="16718"/>
  <c r="K108" i="16718"/>
  <c r="L108" i="16718" s="1"/>
  <c r="F108" i="16718"/>
  <c r="K107" i="16718"/>
  <c r="L107" i="16718" s="1"/>
  <c r="F107" i="16718"/>
  <c r="K106" i="16718"/>
  <c r="L106" i="16718"/>
  <c r="F106" i="16718"/>
  <c r="K105" i="16718"/>
  <c r="F105" i="16718"/>
  <c r="L105" i="16718"/>
  <c r="K104" i="16718"/>
  <c r="L104" i="16718" s="1"/>
  <c r="F104" i="16718"/>
  <c r="K103" i="16718"/>
  <c r="L103" i="16718"/>
  <c r="F103" i="16718"/>
  <c r="K102" i="16718"/>
  <c r="F102" i="16718"/>
  <c r="L102" i="16718" s="1"/>
  <c r="K101" i="16718"/>
  <c r="L101" i="16718" s="1"/>
  <c r="F101" i="16718"/>
  <c r="K100" i="16718"/>
  <c r="L100" i="16718" s="1"/>
  <c r="F100" i="16718"/>
  <c r="K99" i="16718"/>
  <c r="L99" i="16718" s="1"/>
  <c r="F99" i="16718"/>
  <c r="F110" i="16718" s="1"/>
  <c r="J95" i="16718"/>
  <c r="I95" i="16718"/>
  <c r="H95" i="16718"/>
  <c r="G95" i="16718"/>
  <c r="E95" i="16718"/>
  <c r="D95" i="16718"/>
  <c r="C95" i="16718"/>
  <c r="B95" i="16718"/>
  <c r="K93" i="16718"/>
  <c r="L93" i="16718" s="1"/>
  <c r="F93" i="16718"/>
  <c r="K92" i="16718"/>
  <c r="L92" i="16718"/>
  <c r="F92" i="16718"/>
  <c r="K91" i="16718"/>
  <c r="F91" i="16718"/>
  <c r="K90" i="16718"/>
  <c r="L90" i="16718" s="1"/>
  <c r="F90" i="16718"/>
  <c r="K89" i="16718"/>
  <c r="L89" i="16718"/>
  <c r="F89" i="16718"/>
  <c r="K88" i="16718"/>
  <c r="F88" i="16718"/>
  <c r="L88" i="16718" s="1"/>
  <c r="K87" i="16718"/>
  <c r="L87" i="16718" s="1"/>
  <c r="F87" i="16718"/>
  <c r="K86" i="16718"/>
  <c r="F86" i="16718"/>
  <c r="F95" i="16718" s="1"/>
  <c r="K85" i="16718"/>
  <c r="L85" i="16718"/>
  <c r="F85" i="16718"/>
  <c r="J81" i="16718"/>
  <c r="I81" i="16718"/>
  <c r="H81" i="16718"/>
  <c r="G81" i="16718"/>
  <c r="E81" i="16718"/>
  <c r="D81" i="16718"/>
  <c r="C81" i="16718"/>
  <c r="B81" i="16718"/>
  <c r="K79" i="16718"/>
  <c r="K81" i="16718" s="1"/>
  <c r="F79" i="16718"/>
  <c r="K78" i="16718"/>
  <c r="F78" i="16718"/>
  <c r="K77" i="16718"/>
  <c r="L77" i="16718" s="1"/>
  <c r="F77" i="16718"/>
  <c r="K76" i="16718"/>
  <c r="F76" i="16718"/>
  <c r="F81" i="16718" s="1"/>
  <c r="J68" i="16718"/>
  <c r="I68" i="16718"/>
  <c r="H68" i="16718"/>
  <c r="G68" i="16718"/>
  <c r="E68" i="16718"/>
  <c r="D68" i="16718"/>
  <c r="C68" i="16718"/>
  <c r="B68" i="16718"/>
  <c r="K66" i="16718"/>
  <c r="L66" i="16718" s="1"/>
  <c r="F66" i="16718"/>
  <c r="K65" i="16718"/>
  <c r="K68" i="16718"/>
  <c r="L68" i="16718" s="1"/>
  <c r="F65" i="16718"/>
  <c r="K64" i="16718"/>
  <c r="L64" i="16718"/>
  <c r="F64" i="16718"/>
  <c r="K63" i="16718"/>
  <c r="F63" i="16718"/>
  <c r="F68" i="16718"/>
  <c r="J58" i="16718"/>
  <c r="I58" i="16718"/>
  <c r="H58" i="16718"/>
  <c r="G58" i="16718"/>
  <c r="E58" i="16718"/>
  <c r="D58" i="16718"/>
  <c r="C58" i="16718"/>
  <c r="B58" i="16718"/>
  <c r="K56" i="16718"/>
  <c r="L56" i="16718" s="1"/>
  <c r="F56" i="16718"/>
  <c r="K55" i="16718"/>
  <c r="L55" i="16718" s="1"/>
  <c r="F55" i="16718"/>
  <c r="F58" i="16718" s="1"/>
  <c r="J50" i="16718"/>
  <c r="J224" i="16718"/>
  <c r="J230" i="16718" s="1"/>
  <c r="I50" i="16718"/>
  <c r="H50" i="16718"/>
  <c r="G50" i="16718"/>
  <c r="E50" i="16718"/>
  <c r="D50" i="16718"/>
  <c r="C50" i="16718"/>
  <c r="B50" i="16718"/>
  <c r="K48" i="16718"/>
  <c r="L48" i="16718" s="1"/>
  <c r="F48" i="16718"/>
  <c r="F50" i="16718" s="1"/>
  <c r="K47" i="16718"/>
  <c r="L47" i="16718"/>
  <c r="F47" i="16718"/>
  <c r="K46" i="16718"/>
  <c r="L46" i="16718" s="1"/>
  <c r="F46" i="16718"/>
  <c r="K45" i="16718"/>
  <c r="L45" i="16718" s="1"/>
  <c r="F45" i="16718"/>
  <c r="K44" i="16718"/>
  <c r="L44" i="16718" s="1"/>
  <c r="F44" i="16718"/>
  <c r="K43" i="16718"/>
  <c r="L43" i="16718"/>
  <c r="F43" i="16718"/>
  <c r="K42" i="16718"/>
  <c r="F42" i="16718"/>
  <c r="L42" i="16718"/>
  <c r="J34" i="16718"/>
  <c r="I34" i="16718"/>
  <c r="H34" i="16718"/>
  <c r="G34" i="16718"/>
  <c r="E34" i="16718"/>
  <c r="D34" i="16718"/>
  <c r="C34" i="16718"/>
  <c r="B34" i="16718"/>
  <c r="K32" i="16718"/>
  <c r="L32" i="16718" s="1"/>
  <c r="F32" i="16718"/>
  <c r="K31" i="16718"/>
  <c r="L31" i="16718" s="1"/>
  <c r="F31" i="16718"/>
  <c r="K30" i="16718"/>
  <c r="L30" i="16718"/>
  <c r="F30" i="16718"/>
  <c r="K29" i="16718"/>
  <c r="F29" i="16718"/>
  <c r="L29" i="16718"/>
  <c r="K28" i="16718"/>
  <c r="L28" i="16718" s="1"/>
  <c r="F28" i="16718"/>
  <c r="K27" i="16718"/>
  <c r="L27" i="16718" s="1"/>
  <c r="F27" i="16718"/>
  <c r="K26" i="16718"/>
  <c r="L26" i="16718"/>
  <c r="F26" i="16718"/>
  <c r="K25" i="16718"/>
  <c r="F25" i="16718"/>
  <c r="L25" i="16718"/>
  <c r="K24" i="16718"/>
  <c r="L24" i="16718" s="1"/>
  <c r="F24" i="16718"/>
  <c r="K23" i="16718"/>
  <c r="K34" i="16718" s="1"/>
  <c r="L34" i="16718" s="1"/>
  <c r="F23" i="16718"/>
  <c r="K22" i="16718"/>
  <c r="L22" i="16718"/>
  <c r="F22" i="16718"/>
  <c r="F34" i="16718" s="1"/>
  <c r="J17" i="16718"/>
  <c r="I17" i="16718"/>
  <c r="I224" i="16718" s="1"/>
  <c r="H17" i="16718"/>
  <c r="G17" i="16718"/>
  <c r="G224" i="16718" s="1"/>
  <c r="E17" i="16718"/>
  <c r="D17" i="16718"/>
  <c r="D224" i="16718" s="1"/>
  <c r="C17" i="16718"/>
  <c r="B17" i="16718"/>
  <c r="B224" i="16718" s="1"/>
  <c r="K15" i="16718"/>
  <c r="L15" i="16718" s="1"/>
  <c r="F15" i="16718"/>
  <c r="K14" i="16718"/>
  <c r="L14" i="16718" s="1"/>
  <c r="F14" i="16718"/>
  <c r="K13" i="16718"/>
  <c r="L13" i="16718"/>
  <c r="F13" i="16718"/>
  <c r="K12" i="16718"/>
  <c r="L12" i="16718" s="1"/>
  <c r="F12" i="16718"/>
  <c r="K11" i="16718"/>
  <c r="L11" i="16718" s="1"/>
  <c r="F11" i="16718"/>
  <c r="K10" i="16718"/>
  <c r="L10" i="16718" s="1"/>
  <c r="F10" i="16718"/>
  <c r="K9" i="16718"/>
  <c r="L9" i="16718" s="1"/>
  <c r="F9" i="16718"/>
  <c r="K8" i="16718"/>
  <c r="L8" i="16718" s="1"/>
  <c r="F8" i="16718"/>
  <c r="K7" i="16718"/>
  <c r="F7" i="16718"/>
  <c r="L7" i="16718" s="1"/>
  <c r="F6" i="7"/>
  <c r="F16" i="7"/>
  <c r="R17" i="16719"/>
  <c r="E225" i="16715"/>
  <c r="O17" i="16719"/>
  <c r="F45" i="7"/>
  <c r="G45" i="7"/>
  <c r="B44" i="7"/>
  <c r="C44" i="7"/>
  <c r="D44" i="7"/>
  <c r="E44" i="7"/>
  <c r="C43" i="7"/>
  <c r="D43" i="7"/>
  <c r="E43" i="7"/>
  <c r="B43" i="7"/>
  <c r="B46" i="7" s="1"/>
  <c r="C32" i="16713" s="1"/>
  <c r="G33" i="7"/>
  <c r="G34" i="7"/>
  <c r="G35" i="7"/>
  <c r="F36" i="7"/>
  <c r="E36" i="7"/>
  <c r="D36" i="7"/>
  <c r="C36" i="7"/>
  <c r="B25" i="16713"/>
  <c r="B36" i="7"/>
  <c r="C25" i="16713" s="1"/>
  <c r="G23" i="7"/>
  <c r="G26" i="7" s="1"/>
  <c r="G24" i="7"/>
  <c r="G25" i="7"/>
  <c r="F26" i="7"/>
  <c r="E26" i="7"/>
  <c r="D26" i="7"/>
  <c r="C26" i="7"/>
  <c r="B26" i="7"/>
  <c r="C18" i="16713"/>
  <c r="G13" i="7"/>
  <c r="G16" i="7" s="1"/>
  <c r="G14" i="7"/>
  <c r="G15" i="7"/>
  <c r="E16" i="7"/>
  <c r="B10" i="16713" s="1"/>
  <c r="D10" i="16713" s="1"/>
  <c r="D16" i="7"/>
  <c r="C16" i="7"/>
  <c r="B16" i="7"/>
  <c r="C10" i="16713"/>
  <c r="M17" i="16719"/>
  <c r="N17" i="16719"/>
  <c r="L17" i="16719"/>
  <c r="K17" i="16719"/>
  <c r="J17" i="16719"/>
  <c r="I17" i="16719"/>
  <c r="H17" i="16719"/>
  <c r="G17" i="16719"/>
  <c r="F17" i="16719"/>
  <c r="E17" i="16719"/>
  <c r="D17" i="16719"/>
  <c r="G3" i="7"/>
  <c r="G6" i="7" s="1"/>
  <c r="G4" i="7"/>
  <c r="G5" i="7"/>
  <c r="E6" i="7"/>
  <c r="D6" i="7"/>
  <c r="C6" i="7"/>
  <c r="B6" i="7"/>
  <c r="C3" i="16713" s="1"/>
  <c r="E46" i="7"/>
  <c r="B3" i="16713"/>
  <c r="F200" i="16715"/>
  <c r="L205" i="16715"/>
  <c r="F214" i="16715"/>
  <c r="L214" i="16715"/>
  <c r="L218" i="16715"/>
  <c r="L164" i="16715"/>
  <c r="L174" i="16715"/>
  <c r="F179" i="16715"/>
  <c r="L183" i="16715"/>
  <c r="L118" i="16715"/>
  <c r="L134" i="16715"/>
  <c r="L144" i="16715"/>
  <c r="L127" i="16715"/>
  <c r="L135" i="16715"/>
  <c r="L145" i="16715"/>
  <c r="K111" i="16715"/>
  <c r="L111" i="16715" s="1"/>
  <c r="L86" i="16715"/>
  <c r="L42" i="16715"/>
  <c r="L55" i="16715"/>
  <c r="L43" i="16715"/>
  <c r="L63" i="16715"/>
  <c r="L7" i="16715"/>
  <c r="L22" i="16715"/>
  <c r="L8" i="16715"/>
  <c r="L23" i="16715"/>
  <c r="L218" i="16716"/>
  <c r="L199" i="16716"/>
  <c r="L209" i="16716"/>
  <c r="L198" i="16716"/>
  <c r="L208" i="16716"/>
  <c r="L182" i="16716"/>
  <c r="L159" i="16716"/>
  <c r="L167" i="16716"/>
  <c r="F172" i="16716"/>
  <c r="L177" i="16716"/>
  <c r="F182" i="16716"/>
  <c r="L186" i="16716"/>
  <c r="L125" i="16716"/>
  <c r="L142" i="16716"/>
  <c r="L150" i="16716"/>
  <c r="B229" i="16716"/>
  <c r="D229" i="16716"/>
  <c r="L136" i="16716"/>
  <c r="L146" i="16716"/>
  <c r="L129" i="16716"/>
  <c r="L137" i="16716"/>
  <c r="L147" i="16716"/>
  <c r="L78" i="16716"/>
  <c r="F97" i="16716"/>
  <c r="L101" i="16716"/>
  <c r="L43" i="16716"/>
  <c r="K51" i="16716"/>
  <c r="L51" i="16716" s="1"/>
  <c r="L56" i="16716"/>
  <c r="E229" i="16716"/>
  <c r="L7" i="16716"/>
  <c r="L22" i="16716"/>
  <c r="L8" i="16716"/>
  <c r="L23" i="16716"/>
  <c r="L133" i="16718"/>
  <c r="L24" i="16715"/>
  <c r="L10" i="16717"/>
  <c r="L24" i="16716"/>
  <c r="L32" i="16716"/>
  <c r="K34" i="16716"/>
  <c r="L34" i="16716" s="1"/>
  <c r="L156" i="16715"/>
  <c r="K96" i="16715"/>
  <c r="L90" i="16715"/>
  <c r="K17" i="16716"/>
  <c r="K200" i="16715"/>
  <c r="L200" i="16715" s="1"/>
  <c r="L194" i="16715"/>
  <c r="D46" i="7"/>
  <c r="G36" i="7"/>
  <c r="C46" i="7"/>
  <c r="B32" i="16713" s="1"/>
  <c r="B18" i="16713"/>
  <c r="D18" i="16713" s="1"/>
  <c r="F46" i="7"/>
  <c r="G44" i="7"/>
  <c r="F17" i="16718"/>
  <c r="L63" i="16718"/>
  <c r="L155" i="16718"/>
  <c r="L65" i="16718"/>
  <c r="L196" i="16718"/>
  <c r="H224" i="16718"/>
  <c r="H230" i="16718" s="1"/>
  <c r="F199" i="16718"/>
  <c r="K199" i="16718"/>
  <c r="L199" i="16718"/>
  <c r="L158" i="16718"/>
  <c r="K139" i="16718"/>
  <c r="L172" i="16718"/>
  <c r="K95" i="16718"/>
  <c r="L95" i="16718" s="1"/>
  <c r="L117" i="16718"/>
  <c r="L182" i="16718"/>
  <c r="L23" i="16718"/>
  <c r="L145" i="16718"/>
  <c r="L203" i="16718"/>
  <c r="L217" i="16718"/>
  <c r="F147" i="16718"/>
  <c r="L76" i="16718"/>
  <c r="L79" i="16718"/>
  <c r="B230" i="16718" l="1"/>
  <c r="D230" i="16718"/>
  <c r="D32" i="16713"/>
  <c r="L81" i="16718"/>
  <c r="D3" i="16713"/>
  <c r="B4" i="16713" s="1"/>
  <c r="F139" i="16718"/>
  <c r="F224" i="16718" s="1"/>
  <c r="F17" i="16716"/>
  <c r="L50" i="16715"/>
  <c r="L82" i="16715"/>
  <c r="L221" i="16715"/>
  <c r="K223" i="16715"/>
  <c r="K110" i="16718"/>
  <c r="L110" i="16718" s="1"/>
  <c r="K17" i="16718"/>
  <c r="K227" i="16716"/>
  <c r="L227" i="16716" s="1"/>
  <c r="L77" i="16715"/>
  <c r="F169" i="16715"/>
  <c r="L169" i="16715" s="1"/>
  <c r="E224" i="16718"/>
  <c r="E230" i="16718" s="1"/>
  <c r="L78" i="16718"/>
  <c r="L91" i="16718"/>
  <c r="L118" i="16718"/>
  <c r="L166" i="16718"/>
  <c r="F185" i="16718"/>
  <c r="L183" i="16718"/>
  <c r="L220" i="16718"/>
  <c r="K222" i="16718"/>
  <c r="L222" i="16718" s="1"/>
  <c r="L9" i="16716"/>
  <c r="I229" i="16716"/>
  <c r="I230" i="16718" s="1"/>
  <c r="L26" i="16716"/>
  <c r="L30" i="16716"/>
  <c r="F112" i="16716"/>
  <c r="L106" i="16716"/>
  <c r="L130" i="16716"/>
  <c r="K17" i="16715"/>
  <c r="L11" i="16715"/>
  <c r="K68" i="16715"/>
  <c r="L68" i="16715" s="1"/>
  <c r="L79" i="16715"/>
  <c r="F96" i="16715"/>
  <c r="L96" i="16715" s="1"/>
  <c r="L91" i="16715"/>
  <c r="L105" i="16715"/>
  <c r="L148" i="16715"/>
  <c r="L146" i="16715"/>
  <c r="F223" i="16715"/>
  <c r="L45" i="16717"/>
  <c r="L81" i="16716"/>
  <c r="K83" i="16716"/>
  <c r="L83" i="16716" s="1"/>
  <c r="K172" i="16716"/>
  <c r="L172" i="16716" s="1"/>
  <c r="L166" i="16716"/>
  <c r="G43" i="7"/>
  <c r="G46" i="7" s="1"/>
  <c r="L86" i="16718"/>
  <c r="L120" i="16716"/>
  <c r="K147" i="16718"/>
  <c r="L147" i="16718" s="1"/>
  <c r="F178" i="16718"/>
  <c r="L185" i="16718"/>
  <c r="K213" i="16718"/>
  <c r="L13" i="16716"/>
  <c r="K97" i="16716"/>
  <c r="L97" i="16716" s="1"/>
  <c r="L87" i="16716"/>
  <c r="K34" i="16715"/>
  <c r="L34" i="16715" s="1"/>
  <c r="F58" i="16715"/>
  <c r="L109" i="16715"/>
  <c r="K130" i="16715"/>
  <c r="L130" i="16715" s="1"/>
  <c r="F140" i="16715"/>
  <c r="L220" i="16715"/>
  <c r="B26" i="16713"/>
  <c r="K168" i="16718"/>
  <c r="L168" i="16718" s="1"/>
  <c r="K50" i="16718"/>
  <c r="L50" i="16718" s="1"/>
  <c r="K58" i="16718"/>
  <c r="L58" i="16718" s="1"/>
  <c r="K112" i="16716"/>
  <c r="L112" i="16716" s="1"/>
  <c r="L126" i="16718"/>
  <c r="K69" i="16716"/>
  <c r="L69" i="16716" s="1"/>
  <c r="D25" i="16713"/>
  <c r="C26" i="16713" s="1"/>
  <c r="L174" i="16718"/>
  <c r="K178" i="16718"/>
  <c r="L204" i="16718"/>
  <c r="F213" i="16718"/>
  <c r="G229" i="16716"/>
  <c r="G230" i="16718" s="1"/>
  <c r="F17" i="16715"/>
  <c r="B225" i="16715"/>
  <c r="G225" i="16715"/>
  <c r="L58" i="16715"/>
  <c r="L140" i="16715"/>
  <c r="K179" i="16715"/>
  <c r="L179" i="16715" s="1"/>
  <c r="L173" i="16715"/>
  <c r="L176" i="16716"/>
  <c r="C19" i="16713"/>
  <c r="B19" i="16713"/>
  <c r="C11" i="16713"/>
  <c r="B11" i="16713"/>
  <c r="C4" i="16713" l="1"/>
  <c r="L213" i="16718"/>
  <c r="L223" i="16715"/>
  <c r="F229" i="16716"/>
  <c r="F230" i="16718" s="1"/>
  <c r="L17" i="16716"/>
  <c r="L139" i="16718"/>
  <c r="K229" i="16716"/>
  <c r="L229" i="16716" s="1"/>
  <c r="F225" i="16715"/>
  <c r="L178" i="16718"/>
  <c r="K225" i="16715"/>
  <c r="L225" i="16715" s="1"/>
  <c r="L17" i="16715"/>
  <c r="L17" i="16718"/>
  <c r="K224" i="16718"/>
  <c r="K230" i="16718" l="1"/>
  <c r="L224" i="16718"/>
  <c r="L230" i="16718" s="1"/>
</calcChain>
</file>

<file path=xl/sharedStrings.xml><?xml version="1.0" encoding="utf-8"?>
<sst xmlns="http://schemas.openxmlformats.org/spreadsheetml/2006/main" count="2098" uniqueCount="486">
  <si>
    <t>TOTALE</t>
  </si>
  <si>
    <t>LIGURIA</t>
  </si>
  <si>
    <t>TOSCANA</t>
  </si>
  <si>
    <t>LAZIO</t>
  </si>
  <si>
    <t>CAMPANIA</t>
  </si>
  <si>
    <t>CALABRIA</t>
  </si>
  <si>
    <t>PUGLIA</t>
  </si>
  <si>
    <t>MOLISE</t>
  </si>
  <si>
    <t>ABRUZZO</t>
  </si>
  <si>
    <t>MARCHE</t>
  </si>
  <si>
    <t>EMILIA ROMAGNA</t>
  </si>
  <si>
    <t>VENETO</t>
  </si>
  <si>
    <t>FRIULI VENEZIA GIULIA</t>
  </si>
  <si>
    <t>SARDEGNA</t>
  </si>
  <si>
    <t>SICILIA</t>
  </si>
  <si>
    <t>N.</t>
  </si>
  <si>
    <t>N°</t>
  </si>
  <si>
    <t>1998</t>
  </si>
  <si>
    <t>1999</t>
  </si>
  <si>
    <t>2000</t>
  </si>
  <si>
    <t>2001</t>
  </si>
  <si>
    <t>2002</t>
  </si>
  <si>
    <t>2003</t>
  </si>
  <si>
    <t>2004</t>
  </si>
  <si>
    <t>2005</t>
  </si>
  <si>
    <t>2006</t>
  </si>
  <si>
    <t>Unità da diporto aventi obbligo di iscrizione</t>
  </si>
  <si>
    <t>Unità da diporto iscritte pur non avendone l'obbligo</t>
  </si>
  <si>
    <t>% sul totale</t>
  </si>
  <si>
    <t>Tipo di unità da diporto</t>
  </si>
  <si>
    <t>Totale</t>
  </si>
  <si>
    <t>2007</t>
  </si>
  <si>
    <t>2008</t>
  </si>
  <si>
    <t>PIEMONTE E VALLE D'AOSTA</t>
  </si>
  <si>
    <t>LOMBARDIA</t>
  </si>
  <si>
    <t>TRENTINO ALTO ADIGE</t>
  </si>
  <si>
    <t>UMBRIA</t>
  </si>
  <si>
    <t>BASILICATA</t>
  </si>
  <si>
    <t>Regione</t>
  </si>
  <si>
    <t>2009</t>
  </si>
  <si>
    <t>Da 10,01 a 12,00 m</t>
  </si>
  <si>
    <t>Da 12,01 a 18,00 m</t>
  </si>
  <si>
    <t>Da 18,01 a 24 m</t>
  </si>
  <si>
    <t>Oltre 24  m</t>
  </si>
  <si>
    <t>A motore</t>
  </si>
  <si>
    <t>Navi</t>
  </si>
  <si>
    <r>
      <t>A vela</t>
    </r>
    <r>
      <rPr>
        <sz val="10"/>
        <color indexed="8"/>
        <rFont val="Arial"/>
        <family val="2"/>
      </rPr>
      <t xml:space="preserve"> (con o senza motore ausiliario)</t>
    </r>
  </si>
  <si>
    <t>Fino a  10,00  m</t>
  </si>
  <si>
    <t>Numero</t>
  </si>
  <si>
    <t>Fino a 10,00  metri</t>
  </si>
  <si>
    <r>
      <t>A vela</t>
    </r>
    <r>
      <rPr>
        <sz val="10"/>
        <rFont val="Arial"/>
        <family val="2"/>
      </rPr>
      <t xml:space="preserve"> (con o senza motore ausiliario)</t>
    </r>
  </si>
  <si>
    <t>(oltre 24 m)</t>
  </si>
  <si>
    <t>Compartimento Marittimo</t>
  </si>
  <si>
    <t>A vela (con o senza motore ausiliario)</t>
  </si>
  <si>
    <t xml:space="preserve">Uffici Provinciali della Motorizzazione Civile </t>
  </si>
  <si>
    <t xml:space="preserve">Totale </t>
  </si>
  <si>
    <t>Liguria</t>
  </si>
  <si>
    <t>Toscana</t>
  </si>
  <si>
    <t>Lazio</t>
  </si>
  <si>
    <t>Campania</t>
  </si>
  <si>
    <t>Calabria</t>
  </si>
  <si>
    <t>Puglia</t>
  </si>
  <si>
    <t>Molise</t>
  </si>
  <si>
    <t>Abruzzo</t>
  </si>
  <si>
    <t>Marche</t>
  </si>
  <si>
    <t>Emilia Romagna</t>
  </si>
  <si>
    <t>Veneto</t>
  </si>
  <si>
    <t>Friuli Venezia Giulia</t>
  </si>
  <si>
    <t>Sardegna</t>
  </si>
  <si>
    <t>Sicilia</t>
  </si>
  <si>
    <t>Imperia</t>
  </si>
  <si>
    <t>Savona</t>
  </si>
  <si>
    <t>La Spezia</t>
  </si>
  <si>
    <t>Salerno</t>
  </si>
  <si>
    <t>Crotone</t>
  </si>
  <si>
    <t>Taranto</t>
  </si>
  <si>
    <t>Venezia</t>
  </si>
  <si>
    <t>Oristano</t>
  </si>
  <si>
    <t>Messina</t>
  </si>
  <si>
    <t>Siracusa</t>
  </si>
  <si>
    <t>Trapani</t>
  </si>
  <si>
    <t>Alessandria</t>
  </si>
  <si>
    <t>Milano</t>
  </si>
  <si>
    <t>Mantova (*)</t>
  </si>
  <si>
    <t>Pavia</t>
  </si>
  <si>
    <t>Sondrio</t>
  </si>
  <si>
    <t>Varese</t>
  </si>
  <si>
    <t>Trento</t>
  </si>
  <si>
    <t>Bologna</t>
  </si>
  <si>
    <t>Modena</t>
  </si>
  <si>
    <t>Parma</t>
  </si>
  <si>
    <t>Arezzo</t>
  </si>
  <si>
    <t>Lucca</t>
  </si>
  <si>
    <t>Siena</t>
  </si>
  <si>
    <t>Terni</t>
  </si>
  <si>
    <t>Viterbo</t>
  </si>
  <si>
    <t>Campobasso</t>
  </si>
  <si>
    <t>Agrigento (*)</t>
  </si>
  <si>
    <t>Piemonte e Valle d'Aosta</t>
  </si>
  <si>
    <t>Lombardia</t>
  </si>
  <si>
    <t>Umbria</t>
  </si>
  <si>
    <t>Basilicata</t>
  </si>
  <si>
    <t xml:space="preserve">Novara </t>
  </si>
  <si>
    <t>Pescara- Chieti</t>
  </si>
  <si>
    <t>Novara</t>
  </si>
  <si>
    <t>Pescara-Chieti</t>
  </si>
  <si>
    <t xml:space="preserve">Pescara- Chieti </t>
  </si>
  <si>
    <t>Brescia</t>
  </si>
  <si>
    <r>
      <t>Fonte:</t>
    </r>
    <r>
      <rPr>
        <sz val="9"/>
        <rFont val="Arial"/>
        <family val="2"/>
      </rPr>
      <t xml:space="preserve"> Ministero delle Infrastrutture e dei Trasporti, Capitanerie di Porto.</t>
    </r>
  </si>
  <si>
    <t>2012</t>
  </si>
  <si>
    <t>2013</t>
  </si>
  <si>
    <t>Note: (*)  L'Ufficio della Motorizzazione Civile non ha fornito i dati. Vengono quindi riportati i dati della precedente edizione.</t>
  </si>
  <si>
    <t>(**) L'attività relativa alla nautica è seguita dall'Ufficio Motorizzazione di Rimini.</t>
  </si>
  <si>
    <t>Nuoro (*)</t>
  </si>
  <si>
    <t xml:space="preserve">Uffici della Motorizzazione Civile </t>
  </si>
  <si>
    <r>
      <t xml:space="preserve">Fonte: </t>
    </r>
    <r>
      <rPr>
        <sz val="9"/>
        <rFont val="Arial"/>
        <family val="2"/>
      </rPr>
      <t>Ministero delle Infrastrutture e dei Trasporti, Capitanerie di Porto.</t>
    </r>
  </si>
  <si>
    <t>Cremona (*)</t>
  </si>
  <si>
    <t>Vicenza (*)</t>
  </si>
  <si>
    <t>Matera</t>
  </si>
  <si>
    <t>Sassari (*)</t>
  </si>
  <si>
    <t>Latina</t>
  </si>
  <si>
    <t>Pisa</t>
  </si>
  <si>
    <t>2015</t>
  </si>
  <si>
    <t>REGIONE</t>
  </si>
  <si>
    <t>Ferrara</t>
  </si>
  <si>
    <t>Rimini</t>
  </si>
  <si>
    <t>Ravenna</t>
  </si>
  <si>
    <t>Perugia</t>
  </si>
  <si>
    <t>Bari</t>
  </si>
  <si>
    <t>Brindisi</t>
  </si>
  <si>
    <t>Potenza</t>
  </si>
  <si>
    <t>Reggio Calabria</t>
  </si>
  <si>
    <t>Palermo</t>
  </si>
  <si>
    <t>Napoli</t>
  </si>
  <si>
    <t>Enna (*)</t>
  </si>
  <si>
    <t>Grosseto</t>
  </si>
  <si>
    <r>
      <rPr>
        <i/>
        <sz val="10"/>
        <rFont val="Arial"/>
        <family val="2"/>
      </rPr>
      <t>Fonte:</t>
    </r>
    <r>
      <rPr>
        <sz val="10"/>
        <rFont val="Arial"/>
        <family val="2"/>
      </rPr>
      <t xml:space="preserve"> Ministero delle Infrastrutture e dei Trasporti, Uffici della Motorizzazione Civile.</t>
    </r>
  </si>
  <si>
    <t>(***) Province Autonome di Trento e Bolzano.</t>
  </si>
  <si>
    <t>2016</t>
  </si>
  <si>
    <t>Vercelli</t>
  </si>
  <si>
    <t>Roma (*)</t>
  </si>
  <si>
    <t>Lecce</t>
  </si>
  <si>
    <t>Cagliari (*)</t>
  </si>
  <si>
    <t>Nota: Nelle caselle con sfondo verde si riporta il numero delle unità che in base alla nuova normativa non hanno più obbligo di iscrizione ma che sono comunque inserite nei registri tenuti dagli Uffici Marittimi Periferici.</t>
  </si>
  <si>
    <t>Genova</t>
  </si>
  <si>
    <t>Marina di Carrara</t>
  </si>
  <si>
    <t>Viareggio</t>
  </si>
  <si>
    <t>Livorno</t>
  </si>
  <si>
    <t>Portoferraio</t>
  </si>
  <si>
    <t>Civitavecchia</t>
  </si>
  <si>
    <t>Roma</t>
  </si>
  <si>
    <t>Gaeta</t>
  </si>
  <si>
    <t>Torre del Greco</t>
  </si>
  <si>
    <t>Castellammare di Stabia</t>
  </si>
  <si>
    <t>Vibo Valentia Marina</t>
  </si>
  <si>
    <t>Gioia Tauro</t>
  </si>
  <si>
    <t>Corigliano Calabro</t>
  </si>
  <si>
    <t>Gallipoli</t>
  </si>
  <si>
    <t>Molfetta</t>
  </si>
  <si>
    <t>Barletta</t>
  </si>
  <si>
    <t>Manfredonia</t>
  </si>
  <si>
    <t>Termoli</t>
  </si>
  <si>
    <t>Pescara</t>
  </si>
  <si>
    <t>Ortona</t>
  </si>
  <si>
    <t>San Benedetto del Tronto</t>
  </si>
  <si>
    <t>Ancona</t>
  </si>
  <si>
    <t>Pesaro</t>
  </si>
  <si>
    <t>Chioggia</t>
  </si>
  <si>
    <t>Monfalcone</t>
  </si>
  <si>
    <t>Trieste</t>
  </si>
  <si>
    <t>Cagliari</t>
  </si>
  <si>
    <t>Olbia</t>
  </si>
  <si>
    <t>La Maddalena</t>
  </si>
  <si>
    <t>Porto Torres</t>
  </si>
  <si>
    <t>Catania</t>
  </si>
  <si>
    <t>Augusta</t>
  </si>
  <si>
    <t>Pozzallo</t>
  </si>
  <si>
    <t>Porto Empedocle</t>
  </si>
  <si>
    <t>Gela</t>
  </si>
  <si>
    <t>Mazara del Vallo</t>
  </si>
  <si>
    <t>Milazzo</t>
  </si>
  <si>
    <r>
      <t xml:space="preserve">  Fonte:</t>
    </r>
    <r>
      <rPr>
        <sz val="9"/>
        <rFont val="Arial"/>
        <family val="2"/>
      </rPr>
      <t xml:space="preserve"> Ministero delle Infrastrutture e dei Trasporti, Capitanerie di Porto.</t>
    </r>
  </si>
  <si>
    <t>Da 10,01 
a 12,00 m</t>
  </si>
  <si>
    <t>Da 12,01 
a 18,00 m</t>
  </si>
  <si>
    <t>Fino a 10,00 metri</t>
  </si>
  <si>
    <t>Da 18,01 a 24,00 m</t>
  </si>
  <si>
    <t>Oltre 24,00 m</t>
  </si>
  <si>
    <t>2014</t>
  </si>
  <si>
    <t>2017</t>
  </si>
  <si>
    <t>Reggio Emilia</t>
  </si>
  <si>
    <t>Frosinone</t>
  </si>
  <si>
    <t>Avellino (*)</t>
  </si>
  <si>
    <t>Trentino Alto Adige</t>
  </si>
  <si>
    <t>Prato (*)</t>
  </si>
  <si>
    <t>Cosenza (*)</t>
  </si>
  <si>
    <t xml:space="preserve">Messina </t>
  </si>
  <si>
    <t xml:space="preserve">Brescia </t>
  </si>
  <si>
    <t>2018</t>
  </si>
  <si>
    <t>Trieste (*)</t>
  </si>
  <si>
    <t>Gorizia (*)</t>
  </si>
  <si>
    <t>Ascoli Piceno (*)</t>
  </si>
  <si>
    <t>Macerata</t>
  </si>
  <si>
    <t>Pesaro - Urbino</t>
  </si>
  <si>
    <t>Forlì-Cesena</t>
  </si>
  <si>
    <t>Bergamo (*)</t>
  </si>
  <si>
    <t>Lecco (*)</t>
  </si>
  <si>
    <t>Pordenone (*)</t>
  </si>
  <si>
    <t>Udine (*)</t>
  </si>
  <si>
    <t xml:space="preserve">Forlì-Cesena </t>
  </si>
  <si>
    <t xml:space="preserve">Firenze </t>
  </si>
  <si>
    <t>Prato(*)</t>
  </si>
  <si>
    <t>Ancona (*)</t>
  </si>
  <si>
    <t>Isernia (*)</t>
  </si>
  <si>
    <t>Benevento (*)</t>
  </si>
  <si>
    <t>Salerno (*)</t>
  </si>
  <si>
    <t>Bari (*)</t>
  </si>
  <si>
    <t>Catanzaro (*)</t>
  </si>
  <si>
    <t xml:space="preserve">Siracusa </t>
  </si>
  <si>
    <t>Firenze</t>
  </si>
  <si>
    <t>TAVOLA 1.11 - UNITA' DA DIPORTO ISCRITTE NEGLI UFFICI MARITTIMI PERIFERICI PER CLASSI DI LUNGHEZZA E PER REGIONE - SITUAZIONE AL 31/12/2018</t>
  </si>
  <si>
    <t>TAVOLA 1.12 - UNITA' DA DIPORTO ISCRITTE NEGLI UFFICI MARITTIMI PERIFERICI PER CLASSI DI LUNGHEZZA E PER REGIONE DALL'1/01/2019 AL 31/12/2019</t>
  </si>
  <si>
    <t>TAVOLA 1.13 - UNITA' DA DIPORTO CANCELLATE DAGLI UFFICI MARITTIMI PERIFERICI PER CLASSI DI LUNGHEZZA E PER REGIONE DALL'1/01/2019 AL 31/12/2019</t>
  </si>
  <si>
    <t>TAVOLA 1.14 - UNITA' DA DIPORTO ISCRITTE NEGLI UFFICI MARITTIMI PERIFERICI PER CLASSI DI LUNGHEZZA E PER REGIONE - SITUAZIONE AL 31/12/2019</t>
  </si>
  <si>
    <t>TAVOLA 1.15 - UNITA' DA DIPORTO ISCRITTE PER CLASSI DI LUNGHEZZA E  PER COMPARTIMENTO MARITTIMO - 
SITUAZIONE AL 31/12/2018</t>
  </si>
  <si>
    <t>Segue: TAVOLA 1.15 - UNITA' DA DIPORTO ISCRITTE PER CLASSI DI LUNGHEZZA E PER COMPARTIMENTO MARITTIMO - SITUAZIONE AL 31/12/2018</t>
  </si>
  <si>
    <t>TAVOLA  1.16 - UNITA' DA DIPORTO ISCRITTE PER CLASSI DI LUNGHEZZA E PER COMPARTIMENTO MARITTIMO DALL'1/01/2019 AL 31/12/2019</t>
  </si>
  <si>
    <t>Segue: TAVOLA  1.16 - UNITA' DA DIPORTO ISCRITTE PER CLASSI DI LUNGHEZZA E PER COMPARTIMENTO MARITTIMO DALL'1/01/2019 AL 31/12/2019</t>
  </si>
  <si>
    <t>TAVOLA  1.17 - UNITA' DA DIPORTO CANCELLATE PER CLASSI DI LUNGHEZZA E PER COMPARTIMENTO MARITTIMO DALL'1/01/2019 AL 31/12/2019</t>
  </si>
  <si>
    <t>Segue: TAVOLA  1.17 - UNITA' DA DIPORTO CANCELLATE PER CLASSI DI LUNGHEZZA E PER COMPARTIMENTO MARITTIMO DALL'1/01/2019 AL 31/12/2019</t>
  </si>
  <si>
    <t>TAVOLA 1.18 - UNITA' DA DIPORTO ISCRITTE PER CLASSI DI LUNGHEZZA E PER COMPARTIMENTO MARITTIMO - SITUAZIONE AL 31/12/2019</t>
  </si>
  <si>
    <t>Segue: TAVOLA 1.18 - UNITA' DA DIPORTO ISCRITTE PER CLASSI DI LUNGHEZZA E PER COMPARTIMENTO MARITTIMO - 
SITUAZIONE AL 31/12/2019</t>
  </si>
  <si>
    <t>2019</t>
  </si>
  <si>
    <t>TAVOLA 1.19 - SERIE STORICA 1998- 2019 DELLE UNITA' DA DIPORTO ISCRITTE NEGLI UFFICI MARITTIMI PERIFERICI PER REGIONE</t>
  </si>
  <si>
    <t>TAVOLA 1.20 - UNITA' DA DIPORTO ISCRITTE NEGLI U.M.C. PER CLASSI DI LUNGHEZZA - SITUAZIONE AL 31/12/2018</t>
  </si>
  <si>
    <t>Segue: TAVOLA 1.20 - UNITA' DA DIPORTO ISCRITTE NEGLI U.M.C. PER CLASSI DI LUNGHEZZA - SITUAZIONE AL 31/12/2018</t>
  </si>
  <si>
    <t>TAVOLA 1.1 - CONSISTENZA DEL NAVIGLIO DA DIPORTO ISCRITTO NEGLI UFFICI MARITTIMI PERIFERICI PER CLASSI DI LUNGHEZZA - SITUAZIONE AL 31/12/2018</t>
  </si>
  <si>
    <t>TAVOLA 1.2 - ISCRIZIONI DEL NAVIGLIO DA DIPORTO NEGLI UFFICI MARITTIMI PERIFERICI PER CLASSI DI LUNGHEZZA DALL'1/01/2019 AL 31/12/2019</t>
  </si>
  <si>
    <t>TAVOLA 1.3 - CANCELLAZIONI DEL NAVIGLIO DA DIPORTO NEGLI UFFICI MARITTIMI PERIFERICI PER CLASSI DI LUNGHEZZA DALL'1/01/2019 AL 31/12/2019</t>
  </si>
  <si>
    <t>TAVOLA 1.4 - CONSISTENZA DEL NAVIGLIO DA DIPORTO ISCRITTO NEGLI UFFICI MARITTIMI PERIFERICI PER CLASSI DI LUNGHEZZA - SITUAZIONE AL  31/12/2019</t>
  </si>
  <si>
    <t xml:space="preserve">TAVOLA 1.5 - DIFFERENZA TRA LA CONSISTENZA  DEL NAVIGLIO DA DIPORTO ISCRITTO NEGLI UFFICI MARITTIMI PERIFERICI AL 31/12/2018 E AL 31/12/2019 PER CLASSI DI LUNGHEZZA </t>
  </si>
  <si>
    <t>TAVOLA 1.21 - UNITA' DA DIPORTO ISCRITTE NEGLI U.M.C. PER CLASSI DI LUNGHEZZA DALL'1/01/2019 AL 31/12/2019</t>
  </si>
  <si>
    <t>TAVOLA 1.22 - UNITA' DA DIPORTO CANCELLATE NEGLI U.M.C. PER CLASSI DI LUNGHEZZA DALL'1/01/2019 AL 31/12/2019</t>
  </si>
  <si>
    <t>Segue: TAVOLA 1.22 - UNITA' DA DIPORTO CANCELLATE NEGLI U.M.C. PER CLASSI DI LUNGHEZZA DALL'1/01/2019 AL 31/12/2019</t>
  </si>
  <si>
    <t>TAVOLA 1.23 - UNITA' DA DIPORTO ISCRITTE NEGLI U.M.C. PER CLASSI DI LUNGHEZZA - SITUAZIONE  AL 31/12/2019</t>
  </si>
  <si>
    <t>Segue: TAVOLA 1.23 - UNITA' DA DIPORTO ISCRITTE NEGLI U.M.C. PER CLASSI DI LUNGHEZZA - SITUAZIONE AL 31/12/2019</t>
  </si>
  <si>
    <t>TAVOLA 1.6 - CONSISTENZA DEL NAVIGLIO DA DIPORTO ISCRITTO NEGLI UFFICI MARITTIMI PERIFERICI - SITUAZIONE AL 31/12/2018</t>
  </si>
  <si>
    <t>TAVOLA 1.7 - ISCRIZIONI DEL NAVIGLIO DA DIPORTO NEGLI UFFICI MARITTIMI PERIFERICI DALL'1/01/2019 AL 31/12/2019</t>
  </si>
  <si>
    <t>TAVOLA 1.8 - CANCELLAZIONI DEL NAVIGLIO DA DIPORTO NEGLI UFFICI MARITTIMI PERIFERICI DALL'1/01/2019 AL 31/12/2019</t>
  </si>
  <si>
    <t>TAVOLA 1.9 - CONSISTENZA DEL NAVIGLIO DA DIPORTO ISCRITTO NEGLI UFFICI MARITTIMI PERIFERICI - SITUAZIONE AL 31/12/2019</t>
  </si>
  <si>
    <t>TAVOLA 1.10 - DIFFERENZA TRA LA CONSISTENZA DEL NAVIGLIO DA DIPORTO ISCRITTO NEGLI UFFICI MARITTIMI PERIFERICI AL 31/12/2018 E AL 31/12/2019</t>
  </si>
  <si>
    <t>Torino(*)</t>
  </si>
  <si>
    <t>Cuneo (*)</t>
  </si>
  <si>
    <t>Biella (*)</t>
  </si>
  <si>
    <t>Verbano-Cusio-Ossola (*)</t>
  </si>
  <si>
    <t>Aosta (*)</t>
  </si>
  <si>
    <t xml:space="preserve">Asti </t>
  </si>
  <si>
    <t>Como (*)</t>
  </si>
  <si>
    <t>Venezia (*)</t>
  </si>
  <si>
    <t>Belluno (*)</t>
  </si>
  <si>
    <t>Padova (*)</t>
  </si>
  <si>
    <t>Rovigo (*)</t>
  </si>
  <si>
    <t>Treviso (*)</t>
  </si>
  <si>
    <t>Verona (*)</t>
  </si>
  <si>
    <t>Bolzano (*)</t>
  </si>
  <si>
    <t xml:space="preserve">Genova </t>
  </si>
  <si>
    <t>Imperia (*)</t>
  </si>
  <si>
    <t>La Spezia (*)</t>
  </si>
  <si>
    <t>Savona (*)</t>
  </si>
  <si>
    <t>Piacenza</t>
  </si>
  <si>
    <t>Ravenna (*)</t>
  </si>
  <si>
    <t>Massa Carrara (*)</t>
  </si>
  <si>
    <t>Pistoia</t>
  </si>
  <si>
    <t>Perugia (*)</t>
  </si>
  <si>
    <t>Rieti</t>
  </si>
  <si>
    <t>L'Aquila</t>
  </si>
  <si>
    <t xml:space="preserve">Teramo </t>
  </si>
  <si>
    <t>Caserta (*)</t>
  </si>
  <si>
    <t>Brindisi (*)</t>
  </si>
  <si>
    <t>Foggia (*)</t>
  </si>
  <si>
    <t>Taranto (*)</t>
  </si>
  <si>
    <t>Reggio Calabria (*)</t>
  </si>
  <si>
    <t>Vibo Valentia (*)</t>
  </si>
  <si>
    <t>Palermo (*)</t>
  </si>
  <si>
    <t>Catania (*)</t>
  </si>
  <si>
    <t>Caltanissetta  (*)</t>
  </si>
  <si>
    <t>Ragusa (*)</t>
  </si>
  <si>
    <t xml:space="preserve">Torino </t>
  </si>
  <si>
    <t>Asti</t>
  </si>
  <si>
    <t>Cuneo  (*)</t>
  </si>
  <si>
    <t>Biella(*)</t>
  </si>
  <si>
    <t>Aosta  (*)</t>
  </si>
  <si>
    <t>Teramo</t>
  </si>
  <si>
    <t>Palermo  (*)</t>
  </si>
  <si>
    <t>Caltanissetta (*)</t>
  </si>
  <si>
    <t>Torino (*)</t>
  </si>
  <si>
    <t>Treviso(*)</t>
  </si>
  <si>
    <t>Rimini (*)</t>
  </si>
  <si>
    <t xml:space="preserve">Pistoia </t>
  </si>
  <si>
    <t xml:space="preserve">Rieti </t>
  </si>
  <si>
    <t>Catanzaro</t>
  </si>
  <si>
    <t>Cosenza</t>
  </si>
  <si>
    <t>Catania  (*)</t>
  </si>
  <si>
    <t>Ragusa  (*)</t>
  </si>
  <si>
    <t>Lodi</t>
  </si>
  <si>
    <t xml:space="preserve">Lodi </t>
  </si>
  <si>
    <t>TAVOLA 2.1 - PATENTI NAUTICHE RILASCIATE PER LA PRIMA VOLTA, RINNOVATE E SOSTITUITE DAGLI UFFICI MARITTIMI PERIFERICI - ANNO 2019</t>
  </si>
  <si>
    <t>Capitanerie di Porto ed Uffici Dipendenti</t>
  </si>
  <si>
    <t>Patenti rilasciate per la prima volta</t>
  </si>
  <si>
    <t>Patenti rinnovate e sostituite</t>
  </si>
  <si>
    <t xml:space="preserve"> </t>
  </si>
  <si>
    <t>Entro le 12 Miglia dalla costa</t>
  </si>
  <si>
    <t>Senza alcun limite</t>
  </si>
  <si>
    <t xml:space="preserve">Nave da </t>
  </si>
  <si>
    <t>Abilitazione limitata alle sole unità a motore</t>
  </si>
  <si>
    <t>Abilitazione completa</t>
  </si>
  <si>
    <t>Diporto</t>
  </si>
  <si>
    <t>Sanremo</t>
  </si>
  <si>
    <t>Loano-Albenga</t>
  </si>
  <si>
    <t>Santa Margherita Ligure</t>
  </si>
  <si>
    <t>Piombino</t>
  </si>
  <si>
    <t>Porto Santo Stefano</t>
  </si>
  <si>
    <t>Anzio</t>
  </si>
  <si>
    <t>Ponza</t>
  </si>
  <si>
    <t>Terracina</t>
  </si>
  <si>
    <t>Ischia</t>
  </si>
  <si>
    <t>Procida</t>
  </si>
  <si>
    <t>Capri</t>
  </si>
  <si>
    <t>Pozzuoli</t>
  </si>
  <si>
    <t>Torre Annunziata</t>
  </si>
  <si>
    <t>Agropoli</t>
  </si>
  <si>
    <t>Palinuro</t>
  </si>
  <si>
    <t>Maratea</t>
  </si>
  <si>
    <t>Cetraro</t>
  </si>
  <si>
    <t>Segue: TAVOLA 2.1 - PATENTI NAUTICHE RILASCIATE PER LA PRIMA VOLTA, RINNOVATE E SOSTITUITE DAGLI UFFICI MARITTIMI PERIFERICI - ANNO 2019</t>
  </si>
  <si>
    <t>Roccella Jonica</t>
  </si>
  <si>
    <t>Soverato</t>
  </si>
  <si>
    <t>Otranto</t>
  </si>
  <si>
    <t>Monopoli</t>
  </si>
  <si>
    <t>Vieste</t>
  </si>
  <si>
    <t>Giulianova</t>
  </si>
  <si>
    <t>Vasto</t>
  </si>
  <si>
    <t>Porto S. Giorgio</t>
  </si>
  <si>
    <t>Civitanova Marche</t>
  </si>
  <si>
    <t>Fano</t>
  </si>
  <si>
    <t>Cesenatico</t>
  </si>
  <si>
    <t>Porto Garibaldi</t>
  </si>
  <si>
    <t>Jesolo</t>
  </si>
  <si>
    <t>Caorle</t>
  </si>
  <si>
    <t>Grado</t>
  </si>
  <si>
    <t>Porto Nogaro</t>
  </si>
  <si>
    <t>Sant'Antioco</t>
  </si>
  <si>
    <t>Portoscuso</t>
  </si>
  <si>
    <t>Carloforte</t>
  </si>
  <si>
    <t>Arbatax</t>
  </si>
  <si>
    <t>Bosa</t>
  </si>
  <si>
    <t>Golfo Aranci</t>
  </si>
  <si>
    <t>Alghero</t>
  </si>
  <si>
    <t>S. Agata di Militello</t>
  </si>
  <si>
    <t>Lipari</t>
  </si>
  <si>
    <t>Riposto</t>
  </si>
  <si>
    <t>Licata</t>
  </si>
  <si>
    <t>Lampedusa</t>
  </si>
  <si>
    <t>Sciacca</t>
  </si>
  <si>
    <t>Pantelleria</t>
  </si>
  <si>
    <t>Marsala</t>
  </si>
  <si>
    <t>Termini Imerese</t>
  </si>
  <si>
    <t>Terrasini</t>
  </si>
  <si>
    <t>Porticello</t>
  </si>
  <si>
    <t>TAVOLA 2.2 - PATENTI NAUTICHE RILASCIATE PER LA PRIMA VOLTA,  RINNOVATE E SOSTITUITE DAGLI UFFICI MARITTIMI PERIFERICI PER REGIONE - ANNO  2019</t>
  </si>
  <si>
    <t>TAVOLA 2.3  -  PATENTI NAUTICHE RILASCIATE PER LA PRIMA VOLTA DAGLI UFFICI MARITTIMI DAL 1998 AL 2019 PER REGIONE</t>
  </si>
  <si>
    <t>REGIONI</t>
  </si>
  <si>
    <t>TAVOLA 2.4 - PATENTI NAUTICHE RINNOVATE  E SOSTITUITE  DAGLI UFFICI MARITTIMI DAL 1998 AL 2019 PER REGIONE</t>
  </si>
  <si>
    <t>TAVOLA 2.5 - PATENTI NAUTICHE RILASCIATE PER LA PRIMA VOLTA, RINNOVATE E SOSTITUITE DAGLI UFFICI DELLA MOTORIZZAZIONE CIVILE - ANNO 2019</t>
  </si>
  <si>
    <t>UFFICI  DELLA</t>
  </si>
  <si>
    <t xml:space="preserve">MOTORIZZAZIONE CIVILE </t>
  </si>
  <si>
    <t xml:space="preserve">PIEMONTE E </t>
  </si>
  <si>
    <t>VALLE D'AOSTA</t>
  </si>
  <si>
    <t>Torino</t>
  </si>
  <si>
    <t>Asti (*)</t>
  </si>
  <si>
    <t xml:space="preserve">TOTALE </t>
  </si>
  <si>
    <t>Bolzano  (**)</t>
  </si>
  <si>
    <t>Trento (**)</t>
  </si>
  <si>
    <t>Segue: TAVOLA 2.5 - PATENTI NAUTICHE RILASCIATE PER LA PRIMA VOLTA, RINNOVATE E SOSTITUITE DAGLI UFFICI DELLA MOTORIZZAZIONE CIVILE - ANNO 2019</t>
  </si>
  <si>
    <t>UFFICI DELLA</t>
  </si>
  <si>
    <t xml:space="preserve">Piacenza </t>
  </si>
  <si>
    <t xml:space="preserve">Rimini </t>
  </si>
  <si>
    <t xml:space="preserve">Livorno </t>
  </si>
  <si>
    <t xml:space="preserve">Pisa </t>
  </si>
  <si>
    <t xml:space="preserve">Roma </t>
  </si>
  <si>
    <t xml:space="preserve">Frosinone </t>
  </si>
  <si>
    <t xml:space="preserve">L'Aquila </t>
  </si>
  <si>
    <t xml:space="preserve">Foggia </t>
  </si>
  <si>
    <t xml:space="preserve">Lecce </t>
  </si>
  <si>
    <t xml:space="preserve">Potenza </t>
  </si>
  <si>
    <t xml:space="preserve">Matera </t>
  </si>
  <si>
    <t>Vibo Valentia</t>
  </si>
  <si>
    <t>Nota: (*) L'Ufficio Motorizzazione Civile non ha fornito i dati.</t>
  </si>
  <si>
    <t>(**) Province Autonome di Trento e Bolzano.</t>
  </si>
  <si>
    <r>
      <t>Fonte:</t>
    </r>
    <r>
      <rPr>
        <sz val="9"/>
        <rFont val="Arial"/>
        <family val="2"/>
      </rPr>
      <t xml:space="preserve"> Ministero delle Infrastrutture e dei Trasporti, U.M.C.</t>
    </r>
  </si>
  <si>
    <t>TAVOLA  3.1 - ANDAMENTO MENSILE DEI SINISTRI OCCORSI IN MARE APERTO AL NAVIGLIO DA DIPORTO NEL CORSO DEL 2019</t>
  </si>
  <si>
    <t>Natura dei sinistri</t>
  </si>
  <si>
    <t>Conseguenze</t>
  </si>
  <si>
    <t>Mese</t>
  </si>
  <si>
    <t>Urti, incagli</t>
  </si>
  <si>
    <t>Collisioni</t>
  </si>
  <si>
    <t>Incendi, esplosioni</t>
  </si>
  <si>
    <t>Naufragi, affonda-
menti</t>
  </si>
  <si>
    <t>Capovolgi-
menti</t>
  </si>
  <si>
    <t>Avarie motore</t>
  </si>
  <si>
    <t>Varie</t>
  </si>
  <si>
    <t>Perdite unità</t>
  </si>
  <si>
    <t>Morti</t>
  </si>
  <si>
    <t>Feriti</t>
  </si>
  <si>
    <t>Dispersi
 in mare</t>
  </si>
  <si>
    <t>Gennaio</t>
  </si>
  <si>
    <t>Febbraio</t>
  </si>
  <si>
    <t>Marzo</t>
  </si>
  <si>
    <t>Aprile</t>
  </si>
  <si>
    <t>Maggio</t>
  </si>
  <si>
    <t>Giugno</t>
  </si>
  <si>
    <t>Luglio</t>
  </si>
  <si>
    <t>Agosto</t>
  </si>
  <si>
    <t>Settembre</t>
  </si>
  <si>
    <t>Ottobre</t>
  </si>
  <si>
    <t>Novembre</t>
  </si>
  <si>
    <t>Dicembre</t>
  </si>
  <si>
    <r>
      <t>Fonte:</t>
    </r>
    <r>
      <rPr>
        <sz val="10"/>
        <rFont val="Arial"/>
        <family val="2"/>
      </rPr>
      <t xml:space="preserve"> Ministero delle Infrastrutture e dei Trasporti, Capitanerie di Porto.</t>
    </r>
  </si>
  <si>
    <t>TAVOLA  3.2 - SINISTRI OCCORSI IN MARE APERTO AL NAVIGLIO DA DIPORTO NEL CORSO DEL 2019 PER COMPARTIMENTO MARITTIMO</t>
  </si>
  <si>
    <t>Capitaneria di Porto</t>
  </si>
  <si>
    <t>Naufragi, affondamenti</t>
  </si>
  <si>
    <t>Capovolgi-menti</t>
  </si>
  <si>
    <t>Dispersi in mare</t>
  </si>
  <si>
    <t xml:space="preserve">Imperia </t>
  </si>
  <si>
    <t xml:space="preserve">Savona </t>
  </si>
  <si>
    <t xml:space="preserve">La Spezia </t>
  </si>
  <si>
    <t xml:space="preserve">Marina di Carrara </t>
  </si>
  <si>
    <t xml:space="preserve">Viareggio </t>
  </si>
  <si>
    <t xml:space="preserve">Portoferraio </t>
  </si>
  <si>
    <t xml:space="preserve">Civitavecchia </t>
  </si>
  <si>
    <t xml:space="preserve">Gaeta </t>
  </si>
  <si>
    <t xml:space="preserve">Napoli </t>
  </si>
  <si>
    <t xml:space="preserve">Torre del Greco </t>
  </si>
  <si>
    <t xml:space="preserve">Castellammare di Stabia </t>
  </si>
  <si>
    <t xml:space="preserve">Salerno </t>
  </si>
  <si>
    <t xml:space="preserve">Vibo Valentia Marina </t>
  </si>
  <si>
    <t xml:space="preserve">Gioia Tauro </t>
  </si>
  <si>
    <t xml:space="preserve">Corigliano Calabro </t>
  </si>
  <si>
    <t xml:space="preserve">Crotone </t>
  </si>
  <si>
    <t xml:space="preserve">Taranto </t>
  </si>
  <si>
    <t xml:space="preserve">Gallipoli </t>
  </si>
  <si>
    <t xml:space="preserve">Bari </t>
  </si>
  <si>
    <t xml:space="preserve">Molfetta </t>
  </si>
  <si>
    <t xml:space="preserve">Manfredonia </t>
  </si>
  <si>
    <t xml:space="preserve">Termoli </t>
  </si>
  <si>
    <t xml:space="preserve">Ortona </t>
  </si>
  <si>
    <t xml:space="preserve">Pescara </t>
  </si>
  <si>
    <t xml:space="preserve">San Benedetto del Tronto </t>
  </si>
  <si>
    <t xml:space="preserve">Ancona </t>
  </si>
  <si>
    <t>Segue: TAVOLA  3.2 - SINISTRI OCCORSI IN MARE APERTO AL NAVIGLIO DA DIPORTO NEL CORSO DEL 2019 PER COMPARTIMENTO MARITTIMO</t>
  </si>
  <si>
    <t xml:space="preserve">Pesaro </t>
  </si>
  <si>
    <t xml:space="preserve">Ravenna </t>
  </si>
  <si>
    <t xml:space="preserve">Chioggia </t>
  </si>
  <si>
    <t xml:space="preserve">Venezia </t>
  </si>
  <si>
    <t xml:space="preserve">Monfalcone </t>
  </si>
  <si>
    <t xml:space="preserve">Trieste </t>
  </si>
  <si>
    <t xml:space="preserve">Cagliari </t>
  </si>
  <si>
    <t xml:space="preserve">Olbia </t>
  </si>
  <si>
    <t xml:space="preserve">La Maddalena </t>
  </si>
  <si>
    <t xml:space="preserve">Porto Torres </t>
  </si>
  <si>
    <t xml:space="preserve">Oristano </t>
  </si>
  <si>
    <t xml:space="preserve">Catania </t>
  </si>
  <si>
    <t xml:space="preserve">Augusta </t>
  </si>
  <si>
    <t xml:space="preserve">Pozzallo </t>
  </si>
  <si>
    <t xml:space="preserve">Gela </t>
  </si>
  <si>
    <t xml:space="preserve">Porto Empedocle </t>
  </si>
  <si>
    <t xml:space="preserve">Mazara del Vallo </t>
  </si>
  <si>
    <t xml:space="preserve">Trapani </t>
  </si>
  <si>
    <t xml:space="preserve">Milazzo </t>
  </si>
  <si>
    <t>3.3</t>
  </si>
  <si>
    <t>TAVOLA  3.3 - SERIE STORICA 1999-2019 DEI SINISTRI OCCORSI AL  NAVIGLIO DA DIPORTO PER NATURA E CONSEGUENZA</t>
  </si>
  <si>
    <t>Anno</t>
  </si>
  <si>
    <t>Capovol-gimenti</t>
  </si>
  <si>
    <t>Totale vittime (*)</t>
  </si>
  <si>
    <t>2010</t>
  </si>
  <si>
    <t>2011</t>
  </si>
  <si>
    <t>(*) Vittime = Morti + Feriti + Dispersi in mare.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</si>
</sst>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0_ ;\-#,##0\ "/>
    <numFmt numFmtId="165" formatCode="0.0%"/>
    <numFmt numFmtId="166" formatCode="_-* #,##0_-;\-* #,##0_-;_-* &quot;-&quot;??_-;_-@_-"/>
    <numFmt numFmtId="167" formatCode="_-* #,##0.00_-;\-* #,##0.00_-;_-* &quot;-&quot;_-;_-@_-"/>
    <numFmt numFmtId="168" formatCode="_-* #,##0.000_-;\-* #,##0.000_-;_-* &quot;-&quot;_-;_-@_-"/>
  </numFmts>
  <fonts count="31" x14ac:knownFonts="1">
    <font>
      <sz val="10"/>
      <name val="Arial"/>
    </font>
    <font>
      <sz val="10"/>
      <name val="Arial"/>
    </font>
    <font>
      <sz val="8"/>
      <name val="Arial"/>
      <family val="2"/>
    </font>
    <font>
      <b/>
      <sz val="10"/>
      <name val="Arial"/>
      <family val="2"/>
    </font>
    <font>
      <b/>
      <i/>
      <sz val="10"/>
      <name val="Arial"/>
      <family val="2"/>
    </font>
    <font>
      <sz val="10"/>
      <name val="Arial"/>
      <family val="2"/>
    </font>
    <font>
      <sz val="14"/>
      <name val="Arial"/>
      <family val="2"/>
    </font>
    <font>
      <b/>
      <sz val="12"/>
      <name val="Arial"/>
      <family val="2"/>
    </font>
    <font>
      <sz val="9"/>
      <name val="Arial"/>
      <family val="2"/>
    </font>
    <font>
      <i/>
      <sz val="10"/>
      <name val="Arial"/>
      <family val="2"/>
    </font>
    <font>
      <sz val="10"/>
      <name val="Arial"/>
      <family val="2"/>
    </font>
    <font>
      <sz val="12"/>
      <name val="Arial"/>
      <family val="2"/>
    </font>
    <font>
      <sz val="8"/>
      <name val="Arial"/>
      <family val="2"/>
    </font>
    <font>
      <sz val="11"/>
      <name val="Arial"/>
      <family val="2"/>
    </font>
    <font>
      <i/>
      <u/>
      <sz val="11"/>
      <name val="Arial"/>
      <family val="2"/>
    </font>
    <font>
      <b/>
      <sz val="14"/>
      <name val="Arial"/>
      <family val="2"/>
    </font>
    <font>
      <i/>
      <sz val="9"/>
      <name val="Arial"/>
      <family val="2"/>
    </font>
    <font>
      <b/>
      <sz val="11"/>
      <name val="Arial"/>
      <family val="2"/>
    </font>
    <font>
      <b/>
      <sz val="12"/>
      <color indexed="8"/>
      <name val="Arial"/>
      <family val="2"/>
    </font>
    <font>
      <sz val="10"/>
      <color indexed="8"/>
      <name val="Arial"/>
      <family val="2"/>
    </font>
    <font>
      <i/>
      <u/>
      <sz val="10"/>
      <name val="Arial"/>
      <family val="2"/>
    </font>
    <font>
      <b/>
      <sz val="10"/>
      <color indexed="8"/>
      <name val="Arial"/>
      <family val="2"/>
    </font>
    <font>
      <b/>
      <sz val="10"/>
      <color indexed="16"/>
      <name val="Arial"/>
      <family val="2"/>
    </font>
    <font>
      <b/>
      <sz val="9"/>
      <name val="Arial"/>
      <family val="2"/>
    </font>
    <font>
      <b/>
      <i/>
      <sz val="9"/>
      <name val="Arial"/>
      <family val="2"/>
    </font>
    <font>
      <sz val="10"/>
      <name val="Times New Roman"/>
      <family val="1"/>
    </font>
    <font>
      <b/>
      <sz val="10"/>
      <name val="Times New Roman"/>
      <family val="1"/>
    </font>
    <font>
      <b/>
      <sz val="12"/>
      <name val="Times New Roman"/>
      <family val="1"/>
    </font>
    <font>
      <u/>
      <sz val="11"/>
      <name val="Arial"/>
      <family val="2"/>
    </font>
    <font>
      <u val="singleAccounting"/>
      <sz val="11"/>
      <name val="Arial"/>
      <family val="2"/>
    </font>
    <font>
      <b/>
      <sz val="7"/>
      <name val="Arial"/>
      <family val="2"/>
    </font>
  </fonts>
  <fills count="4">
    <fill>
      <patternFill patternType="none"/>
    </fill>
    <fill>
      <patternFill patternType="gray125"/>
    </fill>
    <fill>
      <patternFill patternType="solid">
        <fgColor indexed="42"/>
        <bgColor indexed="64"/>
      </patternFill>
    </fill>
    <fill>
      <patternFill patternType="solid">
        <fgColor indexed="55"/>
        <bgColor indexed="64"/>
      </patternFill>
    </fill>
  </fills>
  <borders count="74">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652">
    <xf numFmtId="0" fontId="0" fillId="0" borderId="0" xfId="0"/>
    <xf numFmtId="0" fontId="0" fillId="0" borderId="0" xfId="0" applyAlignment="1">
      <alignment vertical="center"/>
    </xf>
    <xf numFmtId="41" fontId="5" fillId="0" borderId="1" xfId="2" applyFont="1" applyBorder="1" applyAlignment="1">
      <alignment vertical="center"/>
    </xf>
    <xf numFmtId="0" fontId="5" fillId="0" borderId="0" xfId="0" applyFont="1" applyAlignment="1">
      <alignment vertical="center"/>
    </xf>
    <xf numFmtId="41" fontId="3" fillId="0" borderId="0" xfId="0" applyNumberFormat="1" applyFont="1" applyFill="1" applyAlignment="1">
      <alignment vertical="center"/>
    </xf>
    <xf numFmtId="0" fontId="3" fillId="0" borderId="0" xfId="0" applyFont="1" applyFill="1" applyAlignment="1">
      <alignment vertical="center"/>
    </xf>
    <xf numFmtId="41" fontId="0" fillId="0" borderId="0" xfId="0" applyNumberFormat="1"/>
    <xf numFmtId="0" fontId="10" fillId="0" borderId="0" xfId="0" applyFont="1"/>
    <xf numFmtId="41" fontId="3" fillId="0" borderId="2" xfId="0" applyNumberFormat="1" applyFont="1" applyFill="1" applyBorder="1" applyAlignment="1">
      <alignment vertical="center"/>
    </xf>
    <xf numFmtId="0" fontId="3" fillId="0" borderId="0" xfId="0" applyFont="1" applyAlignment="1">
      <alignment horizontal="centerContinuous" vertical="center" wrapText="1"/>
    </xf>
    <xf numFmtId="41" fontId="3" fillId="0" borderId="3" xfId="2" applyFont="1" applyFill="1" applyBorder="1" applyAlignment="1">
      <alignment vertical="center"/>
    </xf>
    <xf numFmtId="41" fontId="3" fillId="0" borderId="4" xfId="2" applyFont="1" applyFill="1" applyBorder="1" applyAlignment="1">
      <alignment vertical="center"/>
    </xf>
    <xf numFmtId="41" fontId="3" fillId="0" borderId="5" xfId="2" applyFont="1" applyFill="1" applyBorder="1" applyAlignment="1">
      <alignment vertical="center"/>
    </xf>
    <xf numFmtId="41" fontId="3" fillId="2" borderId="6" xfId="2" applyFont="1" applyFill="1" applyBorder="1" applyAlignment="1">
      <alignment vertical="center"/>
    </xf>
    <xf numFmtId="41" fontId="3" fillId="0" borderId="6" xfId="2" applyFont="1" applyFill="1" applyBorder="1" applyAlignment="1">
      <alignment vertical="center"/>
    </xf>
    <xf numFmtId="41" fontId="3" fillId="0" borderId="7" xfId="2" applyFont="1" applyFill="1" applyBorder="1" applyAlignment="1">
      <alignment vertical="center"/>
    </xf>
    <xf numFmtId="41" fontId="3" fillId="0" borderId="2" xfId="2" applyFont="1" applyFill="1" applyBorder="1" applyAlignment="1">
      <alignment vertical="center"/>
    </xf>
    <xf numFmtId="0" fontId="2" fillId="0" borderId="0" xfId="0" applyFont="1" applyAlignment="1">
      <alignment horizontal="centerContinuous" vertical="center" wrapText="1"/>
    </xf>
    <xf numFmtId="0" fontId="2" fillId="0" borderId="0" xfId="0" applyFont="1"/>
    <xf numFmtId="9" fontId="9" fillId="0" borderId="8" xfId="0" applyNumberFormat="1" applyFont="1" applyBorder="1" applyAlignment="1">
      <alignment vertical="center" wrapText="1"/>
    </xf>
    <xf numFmtId="9" fontId="9" fillId="0" borderId="0" xfId="0" applyNumberFormat="1" applyFont="1" applyBorder="1" applyAlignment="1">
      <alignment vertical="center" wrapText="1"/>
    </xf>
    <xf numFmtId="41" fontId="3" fillId="0" borderId="9" xfId="2" applyFont="1" applyBorder="1" applyAlignment="1">
      <alignment vertical="center"/>
    </xf>
    <xf numFmtId="0" fontId="3" fillId="0" borderId="0" xfId="0" applyFont="1" applyAlignment="1">
      <alignment vertical="center"/>
    </xf>
    <xf numFmtId="0" fontId="5" fillId="0" borderId="0" xfId="0" applyFont="1" applyFill="1"/>
    <xf numFmtId="0" fontId="5" fillId="0" borderId="0" xfId="0" applyFont="1"/>
    <xf numFmtId="0" fontId="16" fillId="0" borderId="0" xfId="0" applyFont="1"/>
    <xf numFmtId="0" fontId="11" fillId="0" borderId="0" xfId="0" applyFont="1"/>
    <xf numFmtId="0" fontId="8" fillId="0" borderId="0" xfId="0" applyFont="1" applyAlignment="1">
      <alignment horizontal="center"/>
    </xf>
    <xf numFmtId="41" fontId="11" fillId="0" borderId="0" xfId="0" applyNumberFormat="1" applyFont="1"/>
    <xf numFmtId="0" fontId="11" fillId="0" borderId="0" xfId="0" applyFont="1" applyAlignment="1">
      <alignment horizontal="centerContinuous" vertical="center" wrapText="1"/>
    </xf>
    <xf numFmtId="0" fontId="11" fillId="0" borderId="0" xfId="0" applyFont="1" applyAlignment="1">
      <alignment horizontal="centerContinuous"/>
    </xf>
    <xf numFmtId="41" fontId="3" fillId="0" borderId="10" xfId="2" applyFont="1" applyBorder="1" applyAlignment="1">
      <alignment horizontal="center" vertical="center" wrapText="1"/>
    </xf>
    <xf numFmtId="41" fontId="3" fillId="0" borderId="11" xfId="2" applyFont="1" applyBorder="1" applyAlignment="1">
      <alignment horizontal="center" vertical="center" wrapText="1"/>
    </xf>
    <xf numFmtId="0" fontId="17" fillId="0" borderId="2" xfId="0" applyFont="1" applyFill="1" applyBorder="1" applyAlignment="1">
      <alignment horizontal="center" vertical="center" wrapText="1"/>
    </xf>
    <xf numFmtId="0" fontId="18" fillId="0" borderId="12" xfId="0" applyFont="1" applyFill="1" applyBorder="1" applyAlignment="1">
      <alignment horizontal="center" vertical="center" wrapText="1"/>
    </xf>
    <xf numFmtId="41" fontId="5" fillId="2" borderId="13" xfId="2" applyFont="1" applyFill="1" applyBorder="1" applyAlignment="1">
      <alignment vertical="center"/>
    </xf>
    <xf numFmtId="41" fontId="5" fillId="0" borderId="14" xfId="2" applyFont="1" applyFill="1" applyBorder="1" applyAlignment="1">
      <alignment vertical="center"/>
    </xf>
    <xf numFmtId="41" fontId="5" fillId="0" borderId="15" xfId="2" applyFont="1" applyFill="1" applyBorder="1" applyAlignment="1">
      <alignment vertical="center"/>
    </xf>
    <xf numFmtId="41" fontId="5" fillId="3" borderId="16" xfId="2" applyFont="1" applyFill="1" applyBorder="1" applyAlignment="1">
      <alignment vertical="center"/>
    </xf>
    <xf numFmtId="41" fontId="5" fillId="0" borderId="0" xfId="0" applyNumberFormat="1" applyFont="1"/>
    <xf numFmtId="0" fontId="18" fillId="0" borderId="17" xfId="0" applyFont="1" applyFill="1" applyBorder="1" applyAlignment="1">
      <alignment horizontal="center" vertical="center" wrapText="1"/>
    </xf>
    <xf numFmtId="41" fontId="5" fillId="2" borderId="18" xfId="2" applyFont="1" applyFill="1" applyBorder="1" applyAlignment="1">
      <alignment vertical="center"/>
    </xf>
    <xf numFmtId="41" fontId="5" fillId="0" borderId="8" xfId="2" applyFont="1" applyFill="1" applyBorder="1" applyAlignment="1">
      <alignment vertical="center"/>
    </xf>
    <xf numFmtId="41" fontId="5" fillId="0" borderId="19" xfId="2" applyFont="1" applyFill="1" applyBorder="1" applyAlignment="1">
      <alignment vertical="center"/>
    </xf>
    <xf numFmtId="41" fontId="5" fillId="3" borderId="20" xfId="2" applyFont="1" applyFill="1" applyBorder="1" applyAlignment="1">
      <alignment vertical="center"/>
    </xf>
    <xf numFmtId="0" fontId="18" fillId="0" borderId="21" xfId="0" applyFont="1" applyFill="1" applyBorder="1" applyAlignment="1">
      <alignment horizontal="center" vertical="center" wrapText="1"/>
    </xf>
    <xf numFmtId="41" fontId="5" fillId="3" borderId="21" xfId="2" applyFont="1" applyFill="1" applyBorder="1" applyAlignment="1">
      <alignment vertical="center"/>
    </xf>
    <xf numFmtId="41" fontId="5" fillId="3" borderId="22" xfId="2" applyFont="1" applyFill="1" applyBorder="1" applyAlignment="1">
      <alignment vertical="center"/>
    </xf>
    <xf numFmtId="41" fontId="5" fillId="3" borderId="23" xfId="2" applyFont="1" applyFill="1" applyBorder="1" applyAlignment="1">
      <alignment vertical="center"/>
    </xf>
    <xf numFmtId="41" fontId="5" fillId="0" borderId="0" xfId="2" applyFont="1" applyFill="1" applyBorder="1" applyAlignment="1">
      <alignment vertical="center"/>
    </xf>
    <xf numFmtId="41" fontId="3" fillId="0" borderId="24" xfId="2" applyFont="1" applyBorder="1" applyAlignment="1">
      <alignment horizontal="center" vertical="center" wrapText="1"/>
    </xf>
    <xf numFmtId="0" fontId="17" fillId="0" borderId="25" xfId="0" applyFont="1" applyFill="1" applyBorder="1" applyAlignment="1">
      <alignment horizontal="center" vertical="center" wrapText="1"/>
    </xf>
    <xf numFmtId="41" fontId="3" fillId="0" borderId="10" xfId="2" applyFont="1" applyFill="1" applyBorder="1" applyAlignment="1">
      <alignment horizontal="center" vertical="center" wrapText="1"/>
    </xf>
    <xf numFmtId="41" fontId="3" fillId="0" borderId="11" xfId="2" applyFont="1" applyFill="1" applyBorder="1" applyAlignment="1">
      <alignment horizontal="center" vertical="center" wrapText="1"/>
    </xf>
    <xf numFmtId="14" fontId="3" fillId="0" borderId="2" xfId="0" applyNumberFormat="1" applyFont="1" applyBorder="1" applyAlignment="1">
      <alignment horizontal="center" vertical="center" wrapText="1"/>
    </xf>
    <xf numFmtId="14" fontId="3" fillId="0" borderId="25" xfId="0" applyNumberFormat="1" applyFont="1" applyBorder="1" applyAlignment="1">
      <alignment horizontal="center" vertical="center" wrapText="1"/>
    </xf>
    <xf numFmtId="14" fontId="3" fillId="0" borderId="2" xfId="0" applyNumberFormat="1" applyFont="1" applyFill="1" applyBorder="1" applyAlignment="1">
      <alignment horizontal="center" vertical="center" wrapText="1"/>
    </xf>
    <xf numFmtId="0" fontId="5" fillId="0" borderId="0" xfId="0" applyFont="1" applyAlignment="1">
      <alignment horizontal="center" vertical="center" wrapText="1"/>
    </xf>
    <xf numFmtId="41" fontId="5" fillId="0" borderId="8" xfId="2" applyFont="1" applyBorder="1" applyAlignment="1">
      <alignment vertical="center" wrapText="1"/>
    </xf>
    <xf numFmtId="0" fontId="5" fillId="0" borderId="0" xfId="0" applyFont="1" applyBorder="1" applyAlignment="1">
      <alignment vertical="center" wrapText="1"/>
    </xf>
    <xf numFmtId="0" fontId="5" fillId="0" borderId="0" xfId="0" applyFont="1" applyBorder="1"/>
    <xf numFmtId="0" fontId="5" fillId="0" borderId="0" xfId="0" applyFont="1" applyAlignment="1">
      <alignment horizontal="center"/>
    </xf>
    <xf numFmtId="0" fontId="5" fillId="0" borderId="26" xfId="0" applyFont="1" applyBorder="1"/>
    <xf numFmtId="0" fontId="5" fillId="0" borderId="0" xfId="0" applyFont="1" applyAlignment="1">
      <alignment horizontal="centerContinuous" vertical="center" wrapText="1"/>
    </xf>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28" xfId="0" applyFont="1" applyFill="1" applyBorder="1" applyAlignment="1">
      <alignment horizontal="left" vertical="center"/>
    </xf>
    <xf numFmtId="0" fontId="5" fillId="0" borderId="16" xfId="0" applyFont="1" applyFill="1" applyBorder="1" applyAlignment="1">
      <alignment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41" fontId="5" fillId="0" borderId="0" xfId="0" applyNumberFormat="1" applyFont="1" applyAlignment="1">
      <alignment vertical="center"/>
    </xf>
    <xf numFmtId="0" fontId="8" fillId="0" borderId="0" xfId="0" applyFont="1"/>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3" fillId="0" borderId="20" xfId="0" applyFont="1" applyFill="1" applyBorder="1" applyAlignment="1">
      <alignment horizontal="center" vertical="top"/>
    </xf>
    <xf numFmtId="0" fontId="3" fillId="0" borderId="30" xfId="0" applyFont="1" applyFill="1" applyBorder="1" applyAlignment="1">
      <alignment horizontal="center" vertical="top"/>
    </xf>
    <xf numFmtId="0" fontId="3" fillId="0" borderId="2" xfId="0" applyFont="1" applyBorder="1" applyAlignment="1">
      <alignment horizontal="centerContinuous" vertical="center" wrapText="1"/>
    </xf>
    <xf numFmtId="0" fontId="3" fillId="0" borderId="31" xfId="0" applyFont="1" applyBorder="1" applyAlignment="1">
      <alignment horizontal="centerContinuous" vertical="center"/>
    </xf>
    <xf numFmtId="0" fontId="3" fillId="0" borderId="24"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6" xfId="0" applyFont="1" applyBorder="1" applyAlignment="1">
      <alignment horizontal="center"/>
    </xf>
    <xf numFmtId="0" fontId="3" fillId="0" borderId="32" xfId="0" applyFont="1" applyBorder="1" applyAlignment="1">
      <alignment horizontal="centerContinuous" vertical="top" wrapText="1"/>
    </xf>
    <xf numFmtId="0" fontId="5" fillId="0" borderId="33" xfId="0" applyFont="1" applyFill="1" applyBorder="1" applyAlignment="1">
      <alignment vertical="center"/>
    </xf>
    <xf numFmtId="41" fontId="5" fillId="0" borderId="34" xfId="2" applyFont="1" applyBorder="1" applyAlignment="1">
      <alignment vertical="center"/>
    </xf>
    <xf numFmtId="41" fontId="3" fillId="0" borderId="7" xfId="2" applyFont="1" applyBorder="1" applyAlignment="1">
      <alignment horizontal="center" vertical="center" wrapText="1"/>
    </xf>
    <xf numFmtId="41" fontId="3" fillId="0" borderId="31" xfId="2" applyFont="1" applyBorder="1" applyAlignment="1">
      <alignment horizontal="center" vertical="center" wrapText="1"/>
    </xf>
    <xf numFmtId="0" fontId="5" fillId="0" borderId="0" xfId="0" applyFont="1" applyAlignment="1">
      <alignment vertical="center" wrapText="1"/>
    </xf>
    <xf numFmtId="41" fontId="5" fillId="0" borderId="35" xfId="2" applyFont="1" applyBorder="1" applyAlignment="1">
      <alignment vertical="center"/>
    </xf>
    <xf numFmtId="41" fontId="5" fillId="0" borderId="6" xfId="2" applyFont="1" applyBorder="1" applyAlignment="1">
      <alignment vertical="center"/>
    </xf>
    <xf numFmtId="41" fontId="3" fillId="0" borderId="31" xfId="2" applyFont="1" applyBorder="1" applyAlignment="1">
      <alignment vertical="center"/>
    </xf>
    <xf numFmtId="0" fontId="3" fillId="0" borderId="28" xfId="0" applyFont="1" applyBorder="1" applyAlignment="1">
      <alignment horizontal="center"/>
    </xf>
    <xf numFmtId="0" fontId="3" fillId="0" borderId="36" xfId="0" applyFont="1" applyBorder="1" applyAlignment="1">
      <alignment horizontal="centerContinuous" vertical="top" wrapText="1"/>
    </xf>
    <xf numFmtId="0" fontId="15" fillId="0" borderId="0" xfId="0" applyFont="1" applyAlignment="1">
      <alignment vertical="center" wrapText="1"/>
    </xf>
    <xf numFmtId="49" fontId="5" fillId="0" borderId="0" xfId="0" applyNumberFormat="1" applyFont="1"/>
    <xf numFmtId="0" fontId="5" fillId="0" borderId="0" xfId="0" applyFont="1" applyAlignment="1"/>
    <xf numFmtId="3" fontId="5" fillId="0" borderId="8" xfId="2" applyNumberFormat="1" applyFont="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41" fontId="5" fillId="0" borderId="0" xfId="2" applyFont="1" applyBorder="1" applyAlignment="1">
      <alignment vertical="center" wrapText="1"/>
    </xf>
    <xf numFmtId="3" fontId="5" fillId="0" borderId="0" xfId="2" applyNumberFormat="1" applyFont="1" applyBorder="1" applyAlignment="1">
      <alignment vertical="center" wrapText="1"/>
    </xf>
    <xf numFmtId="0" fontId="17" fillId="0" borderId="37" xfId="0" applyFont="1" applyFill="1" applyBorder="1" applyAlignment="1">
      <alignment horizontal="center" vertical="center" wrapText="1"/>
    </xf>
    <xf numFmtId="41" fontId="3" fillId="0" borderId="0" xfId="2" applyFont="1" applyFill="1" applyBorder="1" applyAlignment="1">
      <alignment vertical="center"/>
    </xf>
    <xf numFmtId="41" fontId="3" fillId="0" borderId="37" xfId="2" applyFont="1" applyFill="1" applyBorder="1" applyAlignment="1">
      <alignmen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41" fontId="3" fillId="0" borderId="0" xfId="2" applyFont="1" applyBorder="1" applyAlignment="1">
      <alignment vertical="center"/>
    </xf>
    <xf numFmtId="0" fontId="5" fillId="0" borderId="0" xfId="0" applyFont="1" applyFill="1" applyBorder="1" applyAlignment="1">
      <alignment horizontal="center" vertical="center"/>
    </xf>
    <xf numFmtId="41" fontId="5" fillId="0" borderId="34" xfId="0" applyNumberFormat="1" applyFont="1" applyBorder="1" applyAlignment="1">
      <alignment vertical="center"/>
    </xf>
    <xf numFmtId="167" fontId="5" fillId="0" borderId="0" xfId="0" applyNumberFormat="1" applyFont="1"/>
    <xf numFmtId="168" fontId="5" fillId="0" borderId="0" xfId="0" applyNumberFormat="1" applyFont="1"/>
    <xf numFmtId="167" fontId="5" fillId="0" borderId="0" xfId="0" applyNumberFormat="1" applyFont="1" applyAlignment="1">
      <alignment vertical="center"/>
    </xf>
    <xf numFmtId="41" fontId="5" fillId="0" borderId="38" xfId="2" applyFont="1" applyBorder="1" applyAlignment="1">
      <alignment vertical="center"/>
    </xf>
    <xf numFmtId="41" fontId="5" fillId="0" borderId="38" xfId="0" applyNumberFormat="1" applyFont="1" applyBorder="1" applyAlignment="1">
      <alignment vertical="center"/>
    </xf>
    <xf numFmtId="0" fontId="5" fillId="0" borderId="37" xfId="0" applyFont="1" applyFill="1" applyBorder="1" applyAlignment="1">
      <alignment vertical="center"/>
    </xf>
    <xf numFmtId="0" fontId="3" fillId="0" borderId="36" xfId="0" applyFont="1" applyFill="1" applyBorder="1" applyAlignment="1">
      <alignment horizontal="center" vertical="top"/>
    </xf>
    <xf numFmtId="41" fontId="5" fillId="0" borderId="39" xfId="2" applyFont="1" applyBorder="1" applyAlignment="1">
      <alignment vertical="center"/>
    </xf>
    <xf numFmtId="41" fontId="5" fillId="0" borderId="40" xfId="2" applyFont="1" applyBorder="1" applyAlignment="1">
      <alignment vertical="center"/>
    </xf>
    <xf numFmtId="41" fontId="5" fillId="0" borderId="41" xfId="2" applyFont="1" applyBorder="1" applyAlignment="1">
      <alignment vertical="center"/>
    </xf>
    <xf numFmtId="41" fontId="5" fillId="0" borderId="42" xfId="2" applyFont="1" applyBorder="1" applyAlignment="1">
      <alignment vertical="center"/>
    </xf>
    <xf numFmtId="41" fontId="5" fillId="0" borderId="43" xfId="2" applyFont="1" applyBorder="1" applyAlignment="1">
      <alignment vertical="center"/>
    </xf>
    <xf numFmtId="41" fontId="5" fillId="0" borderId="44" xfId="2" applyFont="1" applyBorder="1" applyAlignment="1">
      <alignment vertical="center"/>
    </xf>
    <xf numFmtId="41" fontId="5" fillId="0" borderId="45" xfId="2" applyFont="1" applyBorder="1" applyAlignment="1">
      <alignment vertical="center"/>
    </xf>
    <xf numFmtId="41" fontId="5" fillId="0" borderId="46" xfId="2" applyFont="1" applyBorder="1" applyAlignment="1">
      <alignment vertical="center"/>
    </xf>
    <xf numFmtId="41" fontId="3" fillId="0" borderId="16" xfId="2" applyFont="1" applyBorder="1" applyAlignment="1">
      <alignment vertical="center"/>
    </xf>
    <xf numFmtId="41" fontId="3" fillId="0" borderId="38" xfId="2" applyFont="1" applyBorder="1" applyAlignment="1">
      <alignment vertical="center"/>
    </xf>
    <xf numFmtId="41" fontId="3" fillId="0" borderId="20" xfId="2" applyFont="1" applyBorder="1" applyAlignment="1">
      <alignment vertical="center"/>
    </xf>
    <xf numFmtId="0" fontId="3" fillId="0" borderId="37" xfId="0" applyFont="1" applyBorder="1" applyAlignment="1">
      <alignment horizontal="center"/>
    </xf>
    <xf numFmtId="41" fontId="3" fillId="0" borderId="37" xfId="2" applyFont="1" applyBorder="1" applyAlignment="1">
      <alignment vertical="center"/>
    </xf>
    <xf numFmtId="41" fontId="3" fillId="0" borderId="36" xfId="2" applyFont="1" applyBorder="1" applyAlignment="1">
      <alignment vertical="center"/>
    </xf>
    <xf numFmtId="41" fontId="3" fillId="0" borderId="33" xfId="2" applyFont="1" applyBorder="1" applyAlignment="1">
      <alignment vertical="center"/>
    </xf>
    <xf numFmtId="41" fontId="3" fillId="0" borderId="47" xfId="2" applyFont="1" applyBorder="1" applyAlignment="1">
      <alignment vertical="center"/>
    </xf>
    <xf numFmtId="41" fontId="3" fillId="0" borderId="32" xfId="2" applyFont="1" applyBorder="1" applyAlignment="1">
      <alignment vertical="center"/>
    </xf>
    <xf numFmtId="0" fontId="3" fillId="0" borderId="20" xfId="0" applyFont="1" applyBorder="1" applyAlignment="1">
      <alignment horizontal="centerContinuous" vertical="top" wrapText="1"/>
    </xf>
    <xf numFmtId="41" fontId="3" fillId="0" borderId="48" xfId="2" applyFont="1" applyBorder="1" applyAlignment="1">
      <alignment vertical="center"/>
    </xf>
    <xf numFmtId="41" fontId="3" fillId="0" borderId="2" xfId="2" applyFont="1" applyBorder="1" applyAlignment="1">
      <alignment vertical="center"/>
    </xf>
    <xf numFmtId="0" fontId="3" fillId="0" borderId="7" xfId="0" applyFont="1" applyBorder="1" applyAlignment="1">
      <alignment horizontal="centerContinuous" vertical="center"/>
    </xf>
    <xf numFmtId="0" fontId="3" fillId="0" borderId="25" xfId="0" applyFont="1" applyBorder="1" applyAlignment="1">
      <alignment horizontal="centerContinuous" vertical="center" wrapText="1"/>
    </xf>
    <xf numFmtId="41" fontId="5" fillId="0" borderId="49" xfId="2" applyFont="1" applyBorder="1" applyAlignment="1">
      <alignment vertical="center"/>
    </xf>
    <xf numFmtId="41" fontId="5" fillId="0" borderId="50" xfId="2" applyFont="1" applyBorder="1" applyAlignment="1">
      <alignment vertical="center"/>
    </xf>
    <xf numFmtId="41" fontId="5" fillId="0" borderId="51" xfId="2" applyFont="1" applyBorder="1" applyAlignment="1">
      <alignment vertical="center"/>
    </xf>
    <xf numFmtId="0" fontId="5" fillId="0" borderId="9" xfId="0" applyFont="1" applyBorder="1" applyAlignment="1">
      <alignment horizontal="centerContinuous" vertical="center"/>
    </xf>
    <xf numFmtId="0" fontId="3" fillId="0" borderId="9" xfId="0" applyFont="1" applyBorder="1" applyAlignment="1">
      <alignment horizontal="centerContinuous" vertical="center" wrapText="1"/>
    </xf>
    <xf numFmtId="41" fontId="3" fillId="0" borderId="28" xfId="2" applyFont="1" applyBorder="1" applyAlignment="1">
      <alignment vertical="center"/>
    </xf>
    <xf numFmtId="41" fontId="3" fillId="0" borderId="29" xfId="2" applyFont="1" applyBorder="1" applyAlignment="1">
      <alignment vertical="center"/>
    </xf>
    <xf numFmtId="41" fontId="3" fillId="0" borderId="30" xfId="2" applyFont="1" applyBorder="1" applyAlignment="1">
      <alignment vertical="center"/>
    </xf>
    <xf numFmtId="0" fontId="3" fillId="0" borderId="25" xfId="0" applyFont="1" applyFill="1" applyBorder="1" applyAlignment="1">
      <alignment horizontal="center" vertical="center"/>
    </xf>
    <xf numFmtId="41" fontId="3" fillId="0" borderId="7" xfId="0" applyNumberFormat="1" applyFont="1" applyFill="1" applyBorder="1" applyAlignment="1">
      <alignment vertical="center"/>
    </xf>
    <xf numFmtId="0" fontId="3" fillId="0" borderId="10" xfId="0" quotePrefix="1" applyFont="1" applyFill="1" applyBorder="1" applyAlignment="1">
      <alignment horizontal="center" vertical="center"/>
    </xf>
    <xf numFmtId="41" fontId="0" fillId="0" borderId="1" xfId="0" applyNumberFormat="1" applyBorder="1" applyAlignment="1">
      <alignment vertical="center"/>
    </xf>
    <xf numFmtId="41" fontId="3" fillId="0" borderId="10" xfId="0" applyNumberFormat="1" applyFont="1" applyFill="1" applyBorder="1" applyAlignment="1">
      <alignment vertical="center"/>
    </xf>
    <xf numFmtId="164" fontId="5" fillId="0" borderId="1" xfId="2" applyNumberFormat="1" applyFont="1" applyBorder="1" applyAlignment="1">
      <alignment vertical="center"/>
    </xf>
    <xf numFmtId="41" fontId="5" fillId="0" borderId="1" xfId="0" applyNumberFormat="1" applyFont="1" applyBorder="1" applyAlignment="1">
      <alignment vertical="center"/>
    </xf>
    <xf numFmtId="41" fontId="3" fillId="0" borderId="10" xfId="2" applyFont="1" applyFill="1" applyBorder="1" applyAlignment="1">
      <alignment vertical="center"/>
    </xf>
    <xf numFmtId="0" fontId="5" fillId="0" borderId="29" xfId="0" applyFont="1" applyBorder="1" applyAlignment="1">
      <alignment horizontal="center" vertical="center"/>
    </xf>
    <xf numFmtId="0" fontId="3" fillId="0" borderId="10" xfId="0" applyFont="1" applyFill="1" applyBorder="1" applyAlignment="1">
      <alignment horizontal="center" vertical="center"/>
    </xf>
    <xf numFmtId="41" fontId="5" fillId="0" borderId="0" xfId="2" applyFont="1" applyBorder="1" applyAlignment="1">
      <alignment vertical="center"/>
    </xf>
    <xf numFmtId="41" fontId="5" fillId="0" borderId="29" xfId="2" applyFont="1" applyBorder="1" applyAlignment="1">
      <alignment vertical="center"/>
    </xf>
    <xf numFmtId="41" fontId="5" fillId="0" borderId="47" xfId="2" applyFont="1" applyBorder="1" applyAlignment="1">
      <alignment vertical="center"/>
    </xf>
    <xf numFmtId="41" fontId="5" fillId="0" borderId="30" xfId="2" applyFont="1" applyBorder="1" applyAlignment="1">
      <alignment vertical="center"/>
    </xf>
    <xf numFmtId="41" fontId="3" fillId="0" borderId="25" xfId="2" applyFont="1" applyBorder="1" applyAlignment="1">
      <alignment horizontal="center" vertical="center" wrapText="1"/>
    </xf>
    <xf numFmtId="0" fontId="3" fillId="0" borderId="7" xfId="0" quotePrefix="1" applyFont="1" applyFill="1" applyBorder="1" applyAlignment="1">
      <alignment horizontal="center" vertical="center"/>
    </xf>
    <xf numFmtId="41" fontId="0" fillId="0" borderId="44" xfId="0" applyNumberFormat="1" applyBorder="1" applyAlignment="1">
      <alignment vertical="center"/>
    </xf>
    <xf numFmtId="41" fontId="0" fillId="0" borderId="45" xfId="0" applyNumberFormat="1" applyBorder="1" applyAlignment="1">
      <alignment vertical="center"/>
    </xf>
    <xf numFmtId="41" fontId="0" fillId="0" borderId="46" xfId="0" applyNumberFormat="1" applyBorder="1" applyAlignment="1">
      <alignment vertical="center"/>
    </xf>
    <xf numFmtId="41" fontId="5" fillId="0" borderId="46" xfId="0" applyNumberFormat="1" applyFont="1" applyBorder="1" applyAlignment="1">
      <alignment vertical="center"/>
    </xf>
    <xf numFmtId="41" fontId="5" fillId="0" borderId="0" xfId="1" applyNumberFormat="1" applyFont="1" applyFill="1"/>
    <xf numFmtId="41" fontId="3" fillId="0" borderId="28" xfId="1" applyNumberFormat="1" applyFont="1" applyFill="1" applyBorder="1" applyAlignment="1">
      <alignment vertical="center"/>
    </xf>
    <xf numFmtId="41" fontId="3" fillId="0" borderId="13" xfId="1" applyNumberFormat="1" applyFont="1" applyFill="1" applyBorder="1" applyAlignment="1">
      <alignment horizontal="centerContinuous" vertical="center"/>
    </xf>
    <xf numFmtId="41" fontId="3" fillId="0" borderId="14" xfId="1" applyNumberFormat="1" applyFont="1" applyFill="1" applyBorder="1" applyAlignment="1">
      <alignment horizontal="centerContinuous" vertical="center"/>
    </xf>
    <xf numFmtId="41" fontId="3" fillId="0" borderId="15" xfId="1" applyNumberFormat="1" applyFont="1" applyFill="1" applyBorder="1" applyAlignment="1">
      <alignment horizontal="centerContinuous" vertical="center"/>
    </xf>
    <xf numFmtId="41" fontId="3" fillId="0" borderId="16" xfId="1" applyNumberFormat="1" applyFont="1" applyFill="1" applyBorder="1" applyAlignment="1">
      <alignment horizontal="center" vertical="center"/>
    </xf>
    <xf numFmtId="41" fontId="5" fillId="0" borderId="0" xfId="1" applyNumberFormat="1" applyFont="1" applyFill="1" applyAlignment="1">
      <alignment vertical="center"/>
    </xf>
    <xf numFmtId="41" fontId="3" fillId="0" borderId="30" xfId="1" applyNumberFormat="1" applyFont="1" applyFill="1" applyBorder="1" applyAlignment="1">
      <alignment horizontal="centerContinuous" vertical="top" wrapText="1"/>
    </xf>
    <xf numFmtId="41" fontId="3" fillId="0" borderId="24" xfId="1" applyNumberFormat="1" applyFont="1" applyFill="1" applyBorder="1" applyAlignment="1">
      <alignment horizontal="center" vertical="center" wrapText="1"/>
    </xf>
    <xf numFmtId="41" fontId="3" fillId="0" borderId="10" xfId="1" applyNumberFormat="1" applyFont="1" applyFill="1" applyBorder="1" applyAlignment="1">
      <alignment horizontal="center" vertical="center" wrapText="1"/>
    </xf>
    <xf numFmtId="41" fontId="3" fillId="0" borderId="2" xfId="1" applyNumberFormat="1" applyFont="1" applyFill="1" applyBorder="1" applyAlignment="1">
      <alignment horizontal="centerContinuous" vertical="center" wrapText="1"/>
    </xf>
    <xf numFmtId="41" fontId="5" fillId="0" borderId="29" xfId="1" applyNumberFormat="1" applyFont="1" applyFill="1" applyBorder="1" applyAlignment="1">
      <alignment horizontal="centerContinuous" vertical="center" wrapText="1"/>
    </xf>
    <xf numFmtId="41" fontId="5" fillId="0" borderId="28" xfId="1" applyNumberFormat="1" applyFont="1" applyFill="1" applyBorder="1"/>
    <xf numFmtId="41" fontId="5" fillId="0" borderId="37" xfId="1" applyNumberFormat="1" applyFont="1" applyFill="1" applyBorder="1"/>
    <xf numFmtId="41" fontId="5" fillId="0" borderId="44" xfId="1" applyNumberFormat="1" applyFont="1" applyFill="1" applyBorder="1"/>
    <xf numFmtId="41" fontId="5" fillId="0" borderId="49" xfId="1" applyNumberFormat="1" applyFont="1" applyFill="1" applyBorder="1"/>
    <xf numFmtId="41" fontId="5" fillId="0" borderId="38" xfId="1" applyNumberFormat="1" applyFont="1" applyFill="1" applyBorder="1"/>
    <xf numFmtId="41" fontId="5" fillId="0" borderId="29" xfId="1" applyNumberFormat="1" applyFont="1" applyFill="1" applyBorder="1"/>
    <xf numFmtId="41" fontId="5" fillId="0" borderId="0" xfId="1" applyNumberFormat="1" applyFont="1" applyFill="1" applyBorder="1"/>
    <xf numFmtId="41" fontId="5" fillId="0" borderId="45" xfId="1" applyNumberFormat="1" applyFont="1" applyFill="1" applyBorder="1"/>
    <xf numFmtId="41" fontId="5" fillId="0" borderId="50" xfId="1" applyNumberFormat="1" applyFont="1" applyFill="1" applyBorder="1"/>
    <xf numFmtId="41" fontId="5" fillId="0" borderId="12" xfId="1" applyNumberFormat="1" applyFont="1" applyFill="1" applyBorder="1"/>
    <xf numFmtId="41" fontId="5" fillId="0" borderId="26" xfId="1" applyNumberFormat="1" applyFont="1" applyFill="1" applyBorder="1"/>
    <xf numFmtId="41" fontId="5" fillId="0" borderId="52" xfId="1" applyNumberFormat="1" applyFont="1" applyFill="1" applyBorder="1"/>
    <xf numFmtId="41" fontId="5" fillId="0" borderId="53" xfId="1" applyNumberFormat="1" applyFont="1" applyFill="1" applyBorder="1"/>
    <xf numFmtId="41" fontId="5" fillId="0" borderId="29" xfId="1" applyNumberFormat="1" applyFont="1" applyFill="1" applyBorder="1" applyAlignment="1">
      <alignment horizontal="centerContinuous" vertical="center"/>
    </xf>
    <xf numFmtId="41" fontId="5" fillId="0" borderId="17" xfId="1" applyNumberFormat="1" applyFont="1" applyFill="1" applyBorder="1"/>
    <xf numFmtId="41" fontId="5" fillId="0" borderId="54" xfId="1" applyNumberFormat="1" applyFont="1" applyFill="1" applyBorder="1"/>
    <xf numFmtId="41" fontId="5" fillId="0" borderId="19" xfId="1" applyNumberFormat="1" applyFont="1" applyFill="1" applyBorder="1"/>
    <xf numFmtId="41" fontId="5" fillId="0" borderId="55" xfId="1" applyNumberFormat="1" applyFont="1" applyFill="1" applyBorder="1"/>
    <xf numFmtId="41" fontId="5" fillId="0" borderId="30" xfId="1" applyNumberFormat="1" applyFont="1" applyFill="1" applyBorder="1" applyAlignment="1">
      <alignment horizontal="centerContinuous" vertical="center"/>
    </xf>
    <xf numFmtId="41" fontId="5" fillId="0" borderId="30" xfId="1" applyNumberFormat="1" applyFont="1" applyFill="1" applyBorder="1"/>
    <xf numFmtId="41" fontId="5" fillId="0" borderId="36" xfId="1" applyNumberFormat="1" applyFont="1" applyFill="1" applyBorder="1"/>
    <xf numFmtId="41" fontId="5" fillId="0" borderId="46" xfId="1" applyNumberFormat="1" applyFont="1" applyFill="1" applyBorder="1"/>
    <xf numFmtId="41" fontId="5" fillId="0" borderId="51" xfId="1" applyNumberFormat="1" applyFont="1" applyFill="1" applyBorder="1"/>
    <xf numFmtId="41" fontId="5" fillId="0" borderId="20" xfId="1" applyNumberFormat="1" applyFont="1" applyFill="1" applyBorder="1"/>
    <xf numFmtId="41" fontId="3" fillId="0" borderId="56" xfId="1" applyNumberFormat="1" applyFont="1" applyFill="1" applyBorder="1" applyAlignment="1">
      <alignment horizontal="centerContinuous" vertical="center"/>
    </xf>
    <xf numFmtId="41" fontId="3" fillId="0" borderId="31" xfId="1" applyNumberFormat="1" applyFont="1" applyFill="1" applyBorder="1" applyAlignment="1">
      <alignment horizontal="center" vertical="center" wrapText="1"/>
    </xf>
    <xf numFmtId="41" fontId="3" fillId="0" borderId="28" xfId="1" applyNumberFormat="1" applyFont="1" applyFill="1" applyBorder="1" applyAlignment="1">
      <alignment horizontal="centerContinuous" vertical="top" wrapText="1"/>
    </xf>
    <xf numFmtId="41" fontId="3" fillId="0" borderId="28" xfId="1" applyNumberFormat="1" applyFont="1" applyFill="1" applyBorder="1" applyAlignment="1">
      <alignment horizontal="center" vertical="center" wrapText="1"/>
    </xf>
    <xf numFmtId="41" fontId="3" fillId="0" borderId="37" xfId="1" applyNumberFormat="1" applyFont="1" applyFill="1" applyBorder="1" applyAlignment="1">
      <alignment horizontal="center" vertical="center" wrapText="1"/>
    </xf>
    <xf numFmtId="41" fontId="5" fillId="0" borderId="16" xfId="1" applyNumberFormat="1" applyFont="1" applyFill="1" applyBorder="1"/>
    <xf numFmtId="41" fontId="3" fillId="0" borderId="57" xfId="1" applyNumberFormat="1" applyFont="1" applyFill="1" applyBorder="1" applyAlignment="1">
      <alignment horizontal="centerContinuous" vertical="center"/>
    </xf>
    <xf numFmtId="41" fontId="3" fillId="0" borderId="25" xfId="1" applyNumberFormat="1" applyFont="1" applyFill="1" applyBorder="1" applyAlignment="1">
      <alignment horizontal="centerContinuous" vertical="center" wrapText="1"/>
    </xf>
    <xf numFmtId="41" fontId="3" fillId="0" borderId="25" xfId="1" applyNumberFormat="1" applyFont="1" applyFill="1" applyBorder="1" applyAlignment="1">
      <alignment horizontal="center" vertical="center"/>
    </xf>
    <xf numFmtId="41" fontId="3" fillId="0" borderId="25" xfId="1" applyNumberFormat="1" applyFont="1" applyFill="1" applyBorder="1" applyAlignment="1">
      <alignment vertical="center"/>
    </xf>
    <xf numFmtId="41" fontId="3" fillId="0" borderId="48" xfId="1" applyNumberFormat="1" applyFont="1" applyFill="1" applyBorder="1" applyAlignment="1">
      <alignment vertical="center"/>
    </xf>
    <xf numFmtId="41" fontId="3" fillId="0" borderId="2" xfId="1" applyNumberFormat="1" applyFont="1" applyFill="1" applyBorder="1" applyAlignment="1">
      <alignment vertical="center"/>
    </xf>
    <xf numFmtId="41" fontId="3" fillId="0" borderId="9" xfId="1" applyNumberFormat="1" applyFont="1" applyFill="1" applyBorder="1" applyAlignment="1">
      <alignment vertical="center"/>
    </xf>
    <xf numFmtId="41" fontId="3" fillId="0" borderId="0" xfId="1" applyNumberFormat="1" applyFont="1" applyFill="1" applyAlignment="1">
      <alignment vertical="center"/>
    </xf>
    <xf numFmtId="41" fontId="3" fillId="0" borderId="0" xfId="1" applyNumberFormat="1" applyFont="1" applyFill="1" applyBorder="1" applyAlignment="1">
      <alignment horizontal="center" vertical="center"/>
    </xf>
    <xf numFmtId="41" fontId="3" fillId="0" borderId="0" xfId="1" applyNumberFormat="1" applyFont="1" applyFill="1" applyBorder="1" applyAlignment="1">
      <alignment vertical="center"/>
    </xf>
    <xf numFmtId="41" fontId="8" fillId="0" borderId="0" xfId="1" applyNumberFormat="1" applyFont="1" applyFill="1"/>
    <xf numFmtId="41" fontId="3" fillId="0" borderId="24" xfId="2" applyNumberFormat="1" applyFont="1" applyFill="1" applyBorder="1" applyAlignment="1">
      <alignment horizontal="center" vertical="center" wrapText="1"/>
    </xf>
    <xf numFmtId="41" fontId="3" fillId="0" borderId="10" xfId="2"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wrapText="1"/>
    </xf>
    <xf numFmtId="41" fontId="3" fillId="0" borderId="31" xfId="2" applyNumberFormat="1" applyFont="1" applyFill="1" applyBorder="1" applyAlignment="1">
      <alignment horizontal="center" vertical="center" wrapText="1"/>
    </xf>
    <xf numFmtId="41" fontId="5" fillId="0" borderId="28" xfId="1" applyNumberFormat="1" applyFont="1" applyFill="1" applyBorder="1" applyAlignment="1">
      <alignment horizontal="center" vertical="center" wrapText="1"/>
    </xf>
    <xf numFmtId="41" fontId="5" fillId="0" borderId="30" xfId="1" applyNumberFormat="1" applyFont="1" applyFill="1" applyBorder="1" applyAlignment="1">
      <alignment horizontal="center" vertical="center"/>
    </xf>
    <xf numFmtId="41" fontId="3" fillId="0" borderId="28" xfId="1" applyNumberFormat="1" applyFont="1" applyFill="1" applyBorder="1" applyAlignment="1">
      <alignment horizontal="center" vertical="top" wrapText="1"/>
    </xf>
    <xf numFmtId="41" fontId="3" fillId="0" borderId="29" xfId="1" applyNumberFormat="1" applyFont="1" applyFill="1" applyBorder="1" applyAlignment="1">
      <alignment horizontal="center" vertical="top" wrapText="1"/>
    </xf>
    <xf numFmtId="41" fontId="5" fillId="0" borderId="0" xfId="0" applyNumberFormat="1" applyFont="1" applyFill="1"/>
    <xf numFmtId="41" fontId="3" fillId="0" borderId="25" xfId="1" applyNumberFormat="1" applyFont="1" applyFill="1" applyBorder="1" applyAlignment="1">
      <alignment horizontal="centerContinuous" vertical="center"/>
    </xf>
    <xf numFmtId="41" fontId="3" fillId="0" borderId="48" xfId="1" applyNumberFormat="1" applyFont="1" applyFill="1" applyBorder="1" applyAlignment="1">
      <alignment horizontal="centerContinuous" vertical="center"/>
    </xf>
    <xf numFmtId="41" fontId="3" fillId="0" borderId="9" xfId="1" applyNumberFormat="1" applyFont="1" applyFill="1" applyBorder="1" applyAlignment="1">
      <alignment horizontal="centerContinuous" vertical="center"/>
    </xf>
    <xf numFmtId="41" fontId="3" fillId="0" borderId="2" xfId="1" applyNumberFormat="1" applyFont="1" applyFill="1" applyBorder="1" applyAlignment="1">
      <alignment horizontal="center" vertical="center" wrapText="1"/>
    </xf>
    <xf numFmtId="41" fontId="3" fillId="0" borderId="9" xfId="1" applyNumberFormat="1" applyFont="1" applyFill="1" applyBorder="1" applyAlignment="1">
      <alignment horizontal="center" vertical="center" wrapText="1"/>
    </xf>
    <xf numFmtId="41" fontId="6" fillId="0" borderId="29" xfId="1" applyNumberFormat="1" applyFont="1" applyFill="1" applyBorder="1" applyAlignment="1">
      <alignment horizontal="centerContinuous" vertical="center" wrapText="1"/>
    </xf>
    <xf numFmtId="41" fontId="3" fillId="0" borderId="2" xfId="0" applyNumberFormat="1" applyFont="1" applyFill="1" applyBorder="1" applyAlignment="1">
      <alignment horizontal="centerContinuous" vertical="center" wrapText="1"/>
    </xf>
    <xf numFmtId="41" fontId="5" fillId="0" borderId="0" xfId="1" applyNumberFormat="1" applyFont="1" applyFill="1" applyAlignment="1">
      <alignment horizontal="left"/>
    </xf>
    <xf numFmtId="0" fontId="5" fillId="0" borderId="0" xfId="0" applyNumberFormat="1" applyFont="1"/>
    <xf numFmtId="41" fontId="5" fillId="0" borderId="33" xfId="2" applyFont="1" applyBorder="1" applyAlignment="1">
      <alignment vertical="center"/>
    </xf>
    <xf numFmtId="41" fontId="5" fillId="0" borderId="32" xfId="0" applyNumberFormat="1" applyFont="1" applyBorder="1" applyAlignment="1">
      <alignment vertical="center"/>
    </xf>
    <xf numFmtId="41" fontId="5" fillId="0" borderId="6" xfId="0" applyNumberFormat="1" applyFont="1" applyBorder="1" applyAlignment="1">
      <alignment vertical="center"/>
    </xf>
    <xf numFmtId="41" fontId="3" fillId="0" borderId="9" xfId="0" applyNumberFormat="1" applyFont="1" applyFill="1" applyBorder="1" applyAlignment="1">
      <alignment vertical="center"/>
    </xf>
    <xf numFmtId="41" fontId="3" fillId="0" borderId="31" xfId="0" applyNumberFormat="1" applyFont="1" applyFill="1" applyBorder="1" applyAlignment="1">
      <alignment vertical="center"/>
    </xf>
    <xf numFmtId="41" fontId="3" fillId="0" borderId="38" xfId="0" applyNumberFormat="1" applyFont="1" applyBorder="1" applyAlignment="1">
      <alignment vertical="center"/>
    </xf>
    <xf numFmtId="41" fontId="3" fillId="0" borderId="11" xfId="1" applyNumberFormat="1" applyFont="1" applyFill="1" applyBorder="1" applyAlignment="1">
      <alignment vertical="center"/>
    </xf>
    <xf numFmtId="41" fontId="5" fillId="0" borderId="28" xfId="1" applyNumberFormat="1" applyFont="1" applyFill="1" applyBorder="1" applyAlignment="1">
      <alignment horizontal="centerContinuous" vertical="center" wrapText="1"/>
    </xf>
    <xf numFmtId="0" fontId="5" fillId="0" borderId="20" xfId="0" applyFont="1" applyBorder="1" applyAlignment="1">
      <alignment horizontal="center" vertical="center"/>
    </xf>
    <xf numFmtId="164" fontId="5" fillId="2" borderId="13" xfId="2" applyNumberFormat="1" applyFont="1" applyFill="1" applyBorder="1" applyAlignment="1">
      <alignment vertical="center"/>
    </xf>
    <xf numFmtId="164" fontId="5" fillId="0" borderId="13" xfId="2" applyNumberFormat="1" applyFont="1" applyFill="1" applyBorder="1" applyAlignment="1">
      <alignment vertical="center"/>
    </xf>
    <xf numFmtId="164" fontId="5" fillId="3" borderId="16" xfId="2" applyNumberFormat="1" applyFont="1" applyFill="1" applyBorder="1" applyAlignment="1">
      <alignment vertical="center"/>
    </xf>
    <xf numFmtId="164" fontId="3" fillId="0" borderId="3" xfId="2" applyNumberFormat="1" applyFont="1" applyFill="1" applyBorder="1" applyAlignment="1">
      <alignment vertical="center"/>
    </xf>
    <xf numFmtId="164" fontId="5" fillId="3" borderId="20" xfId="2" applyNumberFormat="1" applyFont="1" applyFill="1" applyBorder="1" applyAlignment="1">
      <alignment vertical="center"/>
    </xf>
    <xf numFmtId="164" fontId="3" fillId="0" borderId="4" xfId="2" applyNumberFormat="1" applyFont="1" applyFill="1" applyBorder="1" applyAlignment="1">
      <alignment vertical="center"/>
    </xf>
    <xf numFmtId="164" fontId="5" fillId="3" borderId="21" xfId="2" applyNumberFormat="1" applyFont="1" applyFill="1" applyBorder="1" applyAlignment="1">
      <alignment vertical="center"/>
    </xf>
    <xf numFmtId="164" fontId="5" fillId="3" borderId="22" xfId="2" applyNumberFormat="1" applyFont="1" applyFill="1" applyBorder="1" applyAlignment="1">
      <alignment vertical="center"/>
    </xf>
    <xf numFmtId="164" fontId="5" fillId="3" borderId="23" xfId="2" applyNumberFormat="1" applyFont="1" applyFill="1" applyBorder="1" applyAlignment="1">
      <alignment vertical="center"/>
    </xf>
    <xf numFmtId="164" fontId="5" fillId="0" borderId="0" xfId="2" applyNumberFormat="1" applyFont="1" applyFill="1" applyBorder="1" applyAlignment="1">
      <alignment vertical="center"/>
    </xf>
    <xf numFmtId="164" fontId="3" fillId="0" borderId="5" xfId="2" applyNumberFormat="1" applyFont="1" applyFill="1" applyBorder="1" applyAlignment="1">
      <alignment vertical="center"/>
    </xf>
    <xf numFmtId="164" fontId="3" fillId="2" borderId="6" xfId="2" applyNumberFormat="1" applyFont="1" applyFill="1" applyBorder="1" applyAlignment="1">
      <alignment vertical="center"/>
    </xf>
    <xf numFmtId="164" fontId="3" fillId="0" borderId="6" xfId="2" applyNumberFormat="1" applyFont="1" applyFill="1" applyBorder="1" applyAlignment="1">
      <alignment vertical="center"/>
    </xf>
    <xf numFmtId="164" fontId="3" fillId="0" borderId="7" xfId="2" applyNumberFormat="1" applyFont="1" applyFill="1" applyBorder="1" applyAlignment="1">
      <alignment vertical="center"/>
    </xf>
    <xf numFmtId="164" fontId="3" fillId="0" borderId="2" xfId="2" applyNumberFormat="1" applyFont="1" applyFill="1" applyBorder="1" applyAlignment="1">
      <alignment vertical="center"/>
    </xf>
    <xf numFmtId="43" fontId="5" fillId="0" borderId="38" xfId="1" applyFont="1" applyBorder="1" applyAlignment="1">
      <alignment vertical="center"/>
    </xf>
    <xf numFmtId="43" fontId="5" fillId="0" borderId="20" xfId="1" applyFont="1" applyBorder="1" applyAlignment="1">
      <alignment vertical="center"/>
    </xf>
    <xf numFmtId="0" fontId="5" fillId="0" borderId="16" xfId="0" applyFont="1" applyFill="1" applyBorder="1" applyAlignment="1">
      <alignment horizontal="center" vertical="center"/>
    </xf>
    <xf numFmtId="1" fontId="5" fillId="0" borderId="16" xfId="0" applyNumberFormat="1" applyFont="1" applyBorder="1" applyAlignment="1">
      <alignment horizontal="center" vertical="center"/>
    </xf>
    <xf numFmtId="1" fontId="5" fillId="0" borderId="38" xfId="0" applyNumberFormat="1" applyFont="1" applyBorder="1" applyAlignment="1">
      <alignment horizontal="center" vertical="center"/>
    </xf>
    <xf numFmtId="1" fontId="5" fillId="0" borderId="20" xfId="0" applyNumberFormat="1" applyFont="1" applyBorder="1" applyAlignment="1">
      <alignment horizontal="center" vertical="center"/>
    </xf>
    <xf numFmtId="0" fontId="5" fillId="0" borderId="16" xfId="0" applyFont="1" applyBorder="1" applyAlignment="1">
      <alignment horizontal="center" vertical="center"/>
    </xf>
    <xf numFmtId="0" fontId="5" fillId="0" borderId="38" xfId="0" applyFont="1" applyBorder="1" applyAlignment="1">
      <alignment horizontal="center" vertical="center"/>
    </xf>
    <xf numFmtId="0" fontId="3" fillId="0" borderId="0" xfId="0" applyFont="1" applyBorder="1" applyAlignment="1">
      <alignment horizontal="center" vertical="center"/>
    </xf>
    <xf numFmtId="43" fontId="5" fillId="0" borderId="16" xfId="1" applyFont="1" applyBorder="1" applyAlignment="1">
      <alignment vertical="center"/>
    </xf>
    <xf numFmtId="43" fontId="5" fillId="0" borderId="37" xfId="1" applyFont="1" applyBorder="1" applyAlignment="1">
      <alignment vertical="center"/>
    </xf>
    <xf numFmtId="43" fontId="5" fillId="0" borderId="0" xfId="1" applyFont="1" applyBorder="1" applyAlignment="1">
      <alignment vertical="center"/>
    </xf>
    <xf numFmtId="43" fontId="5" fillId="0" borderId="36" xfId="1" applyFont="1" applyBorder="1" applyAlignment="1">
      <alignment vertical="center"/>
    </xf>
    <xf numFmtId="0" fontId="16" fillId="0" borderId="0" xfId="0" applyFont="1" applyAlignment="1">
      <alignment horizontal="left"/>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42" xfId="0" applyFont="1" applyBorder="1" applyAlignment="1">
      <alignment horizontal="center" vertical="center"/>
    </xf>
    <xf numFmtId="0" fontId="5" fillId="0" borderId="34" xfId="0" applyFont="1" applyBorder="1" applyAlignment="1">
      <alignment horizontal="center" vertical="center"/>
    </xf>
    <xf numFmtId="0" fontId="5" fillId="0" borderId="43" xfId="0" applyFont="1" applyBorder="1" applyAlignment="1">
      <alignment horizontal="center" vertical="center"/>
    </xf>
    <xf numFmtId="0" fontId="5" fillId="0" borderId="28" xfId="0" applyFont="1" applyFill="1" applyBorder="1" applyAlignment="1">
      <alignment horizontal="center" vertical="center"/>
    </xf>
    <xf numFmtId="43" fontId="5" fillId="0" borderId="1" xfId="1" applyFont="1" applyBorder="1" applyAlignment="1">
      <alignment vertical="center"/>
    </xf>
    <xf numFmtId="41" fontId="16" fillId="0" borderId="0" xfId="1" applyNumberFormat="1" applyFont="1" applyFill="1"/>
    <xf numFmtId="41" fontId="3" fillId="0" borderId="30" xfId="1" applyNumberFormat="1" applyFont="1" applyFill="1" applyBorder="1" applyAlignment="1">
      <alignment horizontal="center" vertical="top" wrapText="1"/>
    </xf>
    <xf numFmtId="41" fontId="3" fillId="0" borderId="29" xfId="1" applyNumberFormat="1" applyFont="1" applyFill="1" applyBorder="1" applyAlignment="1">
      <alignment vertical="center"/>
    </xf>
    <xf numFmtId="41" fontId="5" fillId="0" borderId="0" xfId="1" applyNumberFormat="1" applyFont="1" applyFill="1" applyBorder="1" applyAlignment="1">
      <alignment horizontal="center" vertical="center"/>
    </xf>
    <xf numFmtId="165" fontId="9" fillId="0" borderId="8" xfId="0" applyNumberFormat="1" applyFont="1" applyBorder="1" applyAlignment="1">
      <alignment vertical="center" wrapText="1"/>
    </xf>
    <xf numFmtId="166" fontId="5" fillId="0" borderId="29" xfId="1" applyNumberFormat="1" applyFont="1" applyFill="1" applyBorder="1"/>
    <xf numFmtId="166" fontId="5" fillId="0" borderId="0" xfId="1" applyNumberFormat="1" applyFont="1" applyFill="1" applyBorder="1"/>
    <xf numFmtId="166" fontId="5" fillId="0" borderId="45" xfId="1" applyNumberFormat="1" applyFont="1" applyFill="1" applyBorder="1"/>
    <xf numFmtId="166" fontId="5" fillId="0" borderId="50" xfId="1" applyNumberFormat="1" applyFont="1" applyFill="1" applyBorder="1"/>
    <xf numFmtId="166" fontId="5" fillId="0" borderId="38" xfId="1" applyNumberFormat="1" applyFont="1" applyFill="1" applyBorder="1"/>
    <xf numFmtId="166" fontId="5" fillId="0" borderId="12" xfId="1" applyNumberFormat="1" applyFont="1" applyFill="1" applyBorder="1"/>
    <xf numFmtId="166" fontId="5" fillId="0" borderId="26" xfId="1" applyNumberFormat="1" applyFont="1" applyFill="1" applyBorder="1"/>
    <xf numFmtId="166" fontId="5" fillId="0" borderId="58" xfId="1" applyNumberFormat="1" applyFont="1" applyFill="1" applyBorder="1"/>
    <xf numFmtId="166" fontId="5" fillId="0" borderId="52" xfId="1" applyNumberFormat="1" applyFont="1" applyFill="1" applyBorder="1"/>
    <xf numFmtId="166" fontId="5" fillId="0" borderId="53" xfId="1" applyNumberFormat="1" applyFont="1" applyFill="1" applyBorder="1"/>
    <xf numFmtId="166" fontId="5" fillId="0" borderId="29" xfId="1" applyNumberFormat="1" applyFont="1" applyFill="1" applyBorder="1" applyAlignment="1">
      <alignment horizontal="centerContinuous" vertical="center"/>
    </xf>
    <xf numFmtId="166" fontId="5" fillId="0" borderId="17" xfId="1" applyNumberFormat="1" applyFont="1" applyFill="1" applyBorder="1"/>
    <xf numFmtId="166" fontId="5" fillId="0" borderId="54" xfId="1" applyNumberFormat="1" applyFont="1" applyFill="1" applyBorder="1"/>
    <xf numFmtId="166" fontId="5" fillId="0" borderId="59" xfId="1" applyNumberFormat="1" applyFont="1" applyFill="1" applyBorder="1"/>
    <xf numFmtId="166" fontId="5" fillId="0" borderId="19" xfId="1" applyNumberFormat="1" applyFont="1" applyFill="1" applyBorder="1"/>
    <xf numFmtId="166" fontId="5" fillId="0" borderId="55" xfId="1" applyNumberFormat="1" applyFont="1" applyFill="1" applyBorder="1"/>
    <xf numFmtId="166" fontId="5" fillId="0" borderId="29" xfId="1" applyNumberFormat="1" applyFont="1" applyFill="1" applyBorder="1" applyAlignment="1">
      <alignment horizontal="center"/>
    </xf>
    <xf numFmtId="166" fontId="5" fillId="0" borderId="0" xfId="1" applyNumberFormat="1" applyFont="1" applyFill="1" applyBorder="1" applyAlignment="1">
      <alignment horizontal="center"/>
    </xf>
    <xf numFmtId="166" fontId="5" fillId="0" borderId="30" xfId="1" applyNumberFormat="1" applyFont="1" applyFill="1" applyBorder="1" applyAlignment="1">
      <alignment horizontal="centerContinuous" vertical="center"/>
    </xf>
    <xf numFmtId="166" fontId="5" fillId="0" borderId="30" xfId="1" applyNumberFormat="1" applyFont="1" applyFill="1" applyBorder="1"/>
    <xf numFmtId="166" fontId="5" fillId="0" borderId="36" xfId="1" applyNumberFormat="1" applyFont="1" applyFill="1" applyBorder="1"/>
    <xf numFmtId="166" fontId="5" fillId="0" borderId="51" xfId="1" applyNumberFormat="1" applyFont="1" applyFill="1" applyBorder="1"/>
    <xf numFmtId="166" fontId="5" fillId="0" borderId="20" xfId="1" applyNumberFormat="1" applyFont="1" applyFill="1" applyBorder="1"/>
    <xf numFmtId="166" fontId="20" fillId="0" borderId="29" xfId="1" applyNumberFormat="1" applyFont="1" applyFill="1" applyBorder="1" applyAlignment="1">
      <alignment horizontal="centerContinuous" vertical="center"/>
    </xf>
    <xf numFmtId="166" fontId="5" fillId="0" borderId="29" xfId="1" applyNumberFormat="1" applyFont="1" applyFill="1" applyBorder="1" applyAlignment="1">
      <alignment horizontal="left" vertical="center"/>
    </xf>
    <xf numFmtId="166" fontId="5" fillId="0" borderId="29" xfId="1" applyNumberFormat="1" applyFont="1" applyFill="1" applyBorder="1" applyAlignment="1">
      <alignment horizontal="left"/>
    </xf>
    <xf numFmtId="166" fontId="20" fillId="0" borderId="29" xfId="1" applyNumberFormat="1" applyFont="1" applyFill="1" applyBorder="1" applyAlignment="1">
      <alignment horizontal="center" vertical="center"/>
    </xf>
    <xf numFmtId="166" fontId="5" fillId="0" borderId="29" xfId="1" applyNumberFormat="1" applyFont="1" applyFill="1" applyBorder="1" applyAlignment="1">
      <alignment horizontal="center" vertical="center"/>
    </xf>
    <xf numFmtId="166" fontId="5" fillId="0" borderId="30" xfId="1" applyNumberFormat="1" applyFont="1" applyFill="1" applyBorder="1" applyAlignment="1">
      <alignment horizontal="center" vertical="center"/>
    </xf>
    <xf numFmtId="166" fontId="14" fillId="0" borderId="29" xfId="1" applyNumberFormat="1" applyFont="1" applyFill="1" applyBorder="1" applyAlignment="1">
      <alignment horizontal="centerContinuous" vertical="center"/>
    </xf>
    <xf numFmtId="166" fontId="3" fillId="0" borderId="25" xfId="1" applyNumberFormat="1" applyFont="1" applyFill="1" applyBorder="1" applyAlignment="1">
      <alignment horizontal="left" vertical="center"/>
    </xf>
    <xf numFmtId="166" fontId="3" fillId="0" borderId="25" xfId="1" applyNumberFormat="1" applyFont="1" applyFill="1" applyBorder="1" applyAlignment="1">
      <alignment vertical="center"/>
    </xf>
    <xf numFmtId="166" fontId="3" fillId="0" borderId="48" xfId="1" applyNumberFormat="1" applyFont="1" applyFill="1" applyBorder="1" applyAlignment="1">
      <alignment vertical="center"/>
    </xf>
    <xf numFmtId="166" fontId="3" fillId="0" borderId="2" xfId="1" applyNumberFormat="1" applyFont="1" applyFill="1" applyBorder="1" applyAlignment="1">
      <alignment vertical="center"/>
    </xf>
    <xf numFmtId="166" fontId="3" fillId="0" borderId="25" xfId="1" applyNumberFormat="1" applyFont="1" applyFill="1" applyBorder="1" applyAlignment="1">
      <alignment horizontal="center" vertical="center"/>
    </xf>
    <xf numFmtId="166" fontId="9" fillId="0" borderId="29" xfId="1" applyNumberFormat="1" applyFont="1" applyFill="1" applyBorder="1" applyAlignment="1">
      <alignment horizontal="left"/>
    </xf>
    <xf numFmtId="43" fontId="3" fillId="0" borderId="25" xfId="1" applyFont="1" applyFill="1" applyBorder="1" applyAlignment="1">
      <alignment horizontal="left" vertical="center"/>
    </xf>
    <xf numFmtId="0" fontId="3" fillId="0" borderId="42" xfId="0" applyFont="1" applyBorder="1"/>
    <xf numFmtId="0" fontId="3" fillId="0" borderId="35" xfId="0" applyFont="1" applyFill="1" applyBorder="1" applyAlignment="1">
      <alignment horizontal="centerContinuous" vertical="center"/>
    </xf>
    <xf numFmtId="0" fontId="3" fillId="0" borderId="49" xfId="0" applyFont="1" applyFill="1" applyBorder="1" applyAlignment="1">
      <alignment horizontal="centerContinuous" vertical="center"/>
    </xf>
    <xf numFmtId="0" fontId="3" fillId="0" borderId="37" xfId="0" applyFont="1" applyFill="1" applyBorder="1" applyAlignment="1">
      <alignment horizontal="centerContinuous" vertical="center"/>
    </xf>
    <xf numFmtId="41" fontId="3" fillId="0" borderId="16" xfId="2" applyFont="1" applyFill="1" applyBorder="1" applyAlignment="1">
      <alignment horizontal="centerContinuous"/>
    </xf>
    <xf numFmtId="0" fontId="3" fillId="0" borderId="34" xfId="0" applyFont="1" applyBorder="1" applyAlignment="1">
      <alignment horizontal="center"/>
    </xf>
    <xf numFmtId="0" fontId="3" fillId="0" borderId="13" xfId="0" applyFont="1" applyFill="1" applyBorder="1" applyAlignment="1">
      <alignment horizontal="centerContinuous" vertical="center" wrapText="1"/>
    </xf>
    <xf numFmtId="0" fontId="3" fillId="0" borderId="15" xfId="0" applyFont="1" applyFill="1" applyBorder="1" applyAlignment="1">
      <alignment horizontal="centerContinuous" vertical="center" wrapText="1"/>
    </xf>
    <xf numFmtId="0" fontId="3" fillId="0" borderId="28" xfId="0" applyFont="1" applyFill="1" applyBorder="1" applyAlignment="1">
      <alignment horizontal="center"/>
    </xf>
    <xf numFmtId="0" fontId="3" fillId="0" borderId="16" xfId="0" applyFont="1" applyFill="1" applyBorder="1" applyAlignment="1">
      <alignment horizontal="center"/>
    </xf>
    <xf numFmtId="41" fontId="3" fillId="0" borderId="38" xfId="2" applyFont="1" applyFill="1" applyBorder="1" applyAlignment="1">
      <alignment horizontal="centerContinuous"/>
    </xf>
    <xf numFmtId="0" fontId="3" fillId="0" borderId="43" xfId="0" applyFont="1" applyBorder="1"/>
    <xf numFmtId="0" fontId="3" fillId="0" borderId="43"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0" xfId="0" applyFont="1" applyFill="1" applyBorder="1" applyAlignment="1">
      <alignment horizontal="center" vertical="top" wrapText="1"/>
    </xf>
    <xf numFmtId="0" fontId="3" fillId="0" borderId="20" xfId="0" applyFont="1" applyFill="1" applyBorder="1" applyAlignment="1">
      <alignment horizontal="center" vertical="top" wrapText="1"/>
    </xf>
    <xf numFmtId="41" fontId="3" fillId="0" borderId="20" xfId="2" applyFont="1" applyFill="1" applyBorder="1" applyAlignment="1">
      <alignment horizontal="centerContinuous" vertical="top"/>
    </xf>
    <xf numFmtId="0" fontId="5" fillId="0" borderId="42" xfId="0" applyFont="1" applyFill="1" applyBorder="1" applyAlignment="1">
      <alignment horizontal="center"/>
    </xf>
    <xf numFmtId="41" fontId="5" fillId="0" borderId="37" xfId="2" applyFont="1" applyFill="1" applyBorder="1"/>
    <xf numFmtId="41" fontId="5" fillId="0" borderId="42" xfId="2" applyFont="1" applyFill="1" applyBorder="1"/>
    <xf numFmtId="41" fontId="5" fillId="0" borderId="49" xfId="2" applyFont="1" applyFill="1" applyBorder="1"/>
    <xf numFmtId="41" fontId="5" fillId="0" borderId="16" xfId="2" applyFont="1" applyFill="1" applyBorder="1"/>
    <xf numFmtId="0" fontId="5" fillId="0" borderId="60" xfId="0" applyFont="1" applyFill="1" applyBorder="1" applyAlignment="1">
      <alignment horizontal="center"/>
    </xf>
    <xf numFmtId="41" fontId="5" fillId="0" borderId="26" xfId="2" applyFont="1" applyFill="1" applyBorder="1"/>
    <xf numFmtId="41" fontId="5" fillId="0" borderId="60" xfId="2" applyFont="1" applyFill="1" applyBorder="1"/>
    <xf numFmtId="41" fontId="5" fillId="0" borderId="52" xfId="2" applyFont="1" applyFill="1" applyBorder="1"/>
    <xf numFmtId="41" fontId="5" fillId="0" borderId="53" xfId="2" applyFont="1" applyFill="1" applyBorder="1"/>
    <xf numFmtId="0" fontId="5" fillId="0" borderId="34" xfId="0" applyFont="1" applyFill="1" applyBorder="1" applyAlignment="1">
      <alignment horizontal="center"/>
    </xf>
    <xf numFmtId="41" fontId="5" fillId="0" borderId="0" xfId="2" applyFont="1" applyFill="1" applyBorder="1"/>
    <xf numFmtId="41" fontId="5" fillId="0" borderId="61" xfId="2" applyFont="1" applyFill="1" applyBorder="1"/>
    <xf numFmtId="41" fontId="5" fillId="0" borderId="62" xfId="2" applyFont="1" applyFill="1" applyBorder="1"/>
    <xf numFmtId="41" fontId="5" fillId="0" borderId="63" xfId="2" applyFont="1" applyFill="1" applyBorder="1"/>
    <xf numFmtId="41" fontId="5" fillId="0" borderId="38" xfId="2" applyFont="1" applyFill="1" applyBorder="1"/>
    <xf numFmtId="41" fontId="5" fillId="0" borderId="64" xfId="2" applyFont="1" applyFill="1" applyBorder="1"/>
    <xf numFmtId="41" fontId="5" fillId="0" borderId="55" xfId="2" applyFont="1" applyFill="1" applyBorder="1"/>
    <xf numFmtId="41" fontId="5" fillId="0" borderId="34" xfId="2" applyFont="1" applyFill="1" applyBorder="1"/>
    <xf numFmtId="41" fontId="5" fillId="0" borderId="50" xfId="2" applyFont="1" applyFill="1" applyBorder="1"/>
    <xf numFmtId="41" fontId="5" fillId="0" borderId="47" xfId="2" applyFont="1" applyFill="1" applyBorder="1"/>
    <xf numFmtId="0" fontId="5" fillId="0" borderId="18" xfId="0" applyFont="1" applyFill="1" applyBorder="1" applyAlignment="1">
      <alignment horizontal="center"/>
    </xf>
    <xf numFmtId="41" fontId="5" fillId="0" borderId="54" xfId="2" applyFont="1" applyFill="1" applyBorder="1"/>
    <xf numFmtId="0" fontId="5" fillId="0" borderId="43" xfId="0" applyFont="1" applyFill="1" applyBorder="1" applyAlignment="1">
      <alignment horizontal="center"/>
    </xf>
    <xf numFmtId="41" fontId="5" fillId="0" borderId="36" xfId="2" applyFont="1" applyFill="1" applyBorder="1"/>
    <xf numFmtId="41" fontId="5" fillId="0" borderId="43" xfId="2" applyFont="1" applyFill="1" applyBorder="1"/>
    <xf numFmtId="41" fontId="5" fillId="0" borderId="32" xfId="2" applyFont="1" applyFill="1" applyBorder="1"/>
    <xf numFmtId="41" fontId="5" fillId="0" borderId="41" xfId="2" applyFont="1" applyFill="1" applyBorder="1"/>
    <xf numFmtId="41" fontId="5" fillId="0" borderId="51" xfId="2" applyFont="1" applyFill="1" applyBorder="1"/>
    <xf numFmtId="41" fontId="5" fillId="0" borderId="20" xfId="2" applyFont="1" applyFill="1" applyBorder="1"/>
    <xf numFmtId="0" fontId="21" fillId="0" borderId="35" xfId="0" applyFont="1" applyFill="1" applyBorder="1" applyAlignment="1">
      <alignment horizontal="centerContinuous" vertical="center"/>
    </xf>
    <xf numFmtId="41" fontId="22" fillId="0" borderId="16" xfId="2" applyFont="1" applyFill="1" applyBorder="1" applyAlignment="1">
      <alignment horizontal="centerContinuous"/>
    </xf>
    <xf numFmtId="0" fontId="21" fillId="0" borderId="15" xfId="0" applyFont="1" applyFill="1" applyBorder="1" applyAlignment="1">
      <alignment horizontal="centerContinuous" vertical="center" wrapText="1"/>
    </xf>
    <xf numFmtId="0" fontId="21" fillId="0" borderId="13" xfId="0" applyFont="1" applyFill="1" applyBorder="1" applyAlignment="1">
      <alignment horizontal="centerContinuous" vertical="center" wrapText="1"/>
    </xf>
    <xf numFmtId="0" fontId="21" fillId="0" borderId="28" xfId="0" applyFont="1" applyFill="1" applyBorder="1" applyAlignment="1">
      <alignment horizontal="center"/>
    </xf>
    <xf numFmtId="0" fontId="21" fillId="0" borderId="16" xfId="0" applyFont="1" applyFill="1" applyBorder="1" applyAlignment="1">
      <alignment horizontal="center"/>
    </xf>
    <xf numFmtId="0" fontId="21" fillId="0" borderId="43"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30" xfId="0" applyFont="1" applyFill="1" applyBorder="1" applyAlignment="1">
      <alignment horizontal="center" vertical="top" wrapText="1"/>
    </xf>
    <xf numFmtId="0" fontId="21" fillId="0" borderId="20" xfId="0" applyFont="1" applyFill="1" applyBorder="1" applyAlignment="1">
      <alignment horizontal="center" vertical="top" wrapText="1"/>
    </xf>
    <xf numFmtId="41" fontId="22" fillId="0" borderId="20" xfId="2" applyFont="1" applyFill="1" applyBorder="1" applyAlignment="1">
      <alignment horizontal="centerContinuous" vertical="top"/>
    </xf>
    <xf numFmtId="41" fontId="5" fillId="0" borderId="13" xfId="2" applyFont="1" applyFill="1" applyBorder="1"/>
    <xf numFmtId="41" fontId="5" fillId="0" borderId="15" xfId="2" applyFont="1" applyFill="1" applyBorder="1"/>
    <xf numFmtId="41" fontId="5" fillId="0" borderId="65" xfId="2" applyFont="1" applyFill="1" applyBorder="1"/>
    <xf numFmtId="41" fontId="5" fillId="0" borderId="66" xfId="2" applyFont="1" applyFill="1" applyBorder="1"/>
    <xf numFmtId="41" fontId="5" fillId="0" borderId="4" xfId="2" applyFont="1" applyFill="1" applyBorder="1"/>
    <xf numFmtId="41" fontId="5" fillId="0" borderId="18" xfId="2" applyFont="1" applyFill="1" applyBorder="1"/>
    <xf numFmtId="41" fontId="5" fillId="0" borderId="19" xfId="2" applyFont="1" applyFill="1" applyBorder="1"/>
    <xf numFmtId="0" fontId="5" fillId="0" borderId="61" xfId="0" applyFont="1" applyFill="1" applyBorder="1" applyAlignment="1">
      <alignment horizontal="center"/>
    </xf>
    <xf numFmtId="41" fontId="5" fillId="0" borderId="67" xfId="2" applyFont="1" applyFill="1" applyBorder="1"/>
    <xf numFmtId="41" fontId="5" fillId="0" borderId="5" xfId="2" applyFont="1" applyFill="1" applyBorder="1"/>
    <xf numFmtId="0" fontId="5" fillId="0" borderId="60" xfId="0" applyFont="1" applyBorder="1" applyAlignment="1">
      <alignment horizontal="center"/>
    </xf>
    <xf numFmtId="41" fontId="3" fillId="0" borderId="24" xfId="2" applyFont="1" applyFill="1" applyBorder="1" applyAlignment="1">
      <alignment vertical="center"/>
    </xf>
    <xf numFmtId="0" fontId="5" fillId="0" borderId="0" xfId="0" applyFont="1" applyAlignment="1">
      <alignment horizontal="centerContinuous" vertical="center"/>
    </xf>
    <xf numFmtId="0" fontId="5" fillId="0" borderId="0" xfId="0" applyFont="1" applyFill="1" applyAlignment="1">
      <alignment horizontal="centerContinuous" vertical="center"/>
    </xf>
    <xf numFmtId="0" fontId="3" fillId="0" borderId="24"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3" fillId="0" borderId="48" xfId="0" applyFont="1" applyFill="1" applyBorder="1" applyAlignment="1">
      <alignment horizontal="centerContinuous" vertical="center"/>
    </xf>
    <xf numFmtId="0" fontId="3" fillId="0" borderId="9" xfId="0" applyFont="1" applyFill="1" applyBorder="1" applyAlignment="1">
      <alignment horizontal="centerContinuous" vertical="center"/>
    </xf>
    <xf numFmtId="0" fontId="3" fillId="0" borderId="28" xfId="0" applyFont="1" applyFill="1" applyBorder="1" applyAlignment="1">
      <alignment horizontal="centerContinuous" vertical="center"/>
    </xf>
    <xf numFmtId="0" fontId="3" fillId="0" borderId="33" xfId="0" applyFont="1" applyFill="1" applyBorder="1" applyAlignment="1">
      <alignment horizontal="centerContinuous" vertical="center"/>
    </xf>
    <xf numFmtId="41" fontId="3" fillId="0" borderId="33" xfId="2" applyFont="1" applyFill="1" applyBorder="1" applyAlignment="1">
      <alignment horizontal="centerContinuous"/>
    </xf>
    <xf numFmtId="0" fontId="3" fillId="0" borderId="29" xfId="0" applyFont="1" applyFill="1" applyBorder="1" applyAlignment="1">
      <alignment horizontal="center"/>
    </xf>
    <xf numFmtId="41" fontId="3" fillId="0" borderId="47" xfId="2" applyFont="1" applyFill="1" applyBorder="1" applyAlignment="1">
      <alignment horizontal="centerContinuous"/>
    </xf>
    <xf numFmtId="0" fontId="3" fillId="0" borderId="30" xfId="0" applyFont="1" applyFill="1" applyBorder="1"/>
    <xf numFmtId="41" fontId="3" fillId="0" borderId="32" xfId="2" applyFont="1" applyFill="1" applyBorder="1" applyAlignment="1">
      <alignment horizontal="centerContinuous" vertical="top"/>
    </xf>
    <xf numFmtId="43" fontId="5" fillId="0" borderId="29" xfId="1" applyFont="1" applyFill="1" applyBorder="1" applyAlignment="1">
      <alignment vertical="center"/>
    </xf>
    <xf numFmtId="41" fontId="5" fillId="0" borderId="34" xfId="2" applyFont="1" applyFill="1" applyBorder="1" applyAlignment="1">
      <alignment vertical="center"/>
    </xf>
    <xf numFmtId="41" fontId="3" fillId="0" borderId="34" xfId="2" applyFont="1" applyFill="1" applyBorder="1" applyAlignment="1">
      <alignment vertical="center"/>
    </xf>
    <xf numFmtId="41" fontId="3" fillId="0" borderId="38" xfId="2" applyFont="1" applyFill="1" applyBorder="1" applyAlignment="1">
      <alignment vertical="center"/>
    </xf>
    <xf numFmtId="41" fontId="3" fillId="0" borderId="24" xfId="2" applyFont="1" applyFill="1" applyBorder="1" applyAlignment="1">
      <alignment horizontal="center" vertical="center"/>
    </xf>
    <xf numFmtId="41" fontId="3" fillId="0" borderId="10" xfId="2" applyFont="1" applyFill="1" applyBorder="1" applyAlignment="1">
      <alignment horizontal="center" vertical="center"/>
    </xf>
    <xf numFmtId="41" fontId="3" fillId="0" borderId="11" xfId="2" applyFont="1" applyFill="1" applyBorder="1" applyAlignment="1">
      <alignment horizontal="center" vertical="center"/>
    </xf>
    <xf numFmtId="41" fontId="3" fillId="0" borderId="9" xfId="2" applyFont="1" applyFill="1" applyBorder="1" applyAlignment="1">
      <alignment horizontal="center" vertical="center"/>
    </xf>
    <xf numFmtId="41" fontId="3" fillId="0" borderId="0" xfId="2" applyFont="1" applyFill="1" applyBorder="1" applyAlignment="1">
      <alignment horizontal="center" vertical="center"/>
    </xf>
    <xf numFmtId="0" fontId="3" fillId="0" borderId="0" xfId="0" applyFont="1" applyFill="1"/>
    <xf numFmtId="41" fontId="3" fillId="0" borderId="0" xfId="0" applyNumberFormat="1" applyFont="1" applyFill="1"/>
    <xf numFmtId="0" fontId="0" fillId="0" borderId="0" xfId="0" applyBorder="1" applyAlignment="1">
      <alignment wrapText="1"/>
    </xf>
    <xf numFmtId="0" fontId="23" fillId="0" borderId="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8" fillId="0" borderId="0" xfId="0" applyFont="1" applyFill="1"/>
    <xf numFmtId="0" fontId="5" fillId="0" borderId="38" xfId="0" applyFont="1" applyFill="1" applyBorder="1" applyAlignment="1">
      <alignment vertical="center"/>
    </xf>
    <xf numFmtId="41" fontId="5" fillId="0" borderId="38" xfId="2" applyFont="1" applyFill="1" applyBorder="1" applyAlignment="1">
      <alignment vertical="center"/>
    </xf>
    <xf numFmtId="41" fontId="5" fillId="0" borderId="50" xfId="2" applyFont="1" applyFill="1" applyBorder="1" applyAlignment="1">
      <alignment vertical="center"/>
    </xf>
    <xf numFmtId="0" fontId="5" fillId="0" borderId="20" xfId="0" applyFont="1" applyFill="1" applyBorder="1" applyAlignment="1">
      <alignment vertical="center"/>
    </xf>
    <xf numFmtId="41" fontId="5" fillId="0" borderId="36" xfId="2" applyFont="1" applyFill="1" applyBorder="1" applyAlignment="1">
      <alignment vertical="center"/>
    </xf>
    <xf numFmtId="41" fontId="5" fillId="0" borderId="20" xfId="2" applyFont="1" applyFill="1" applyBorder="1" applyAlignment="1">
      <alignment vertical="center"/>
    </xf>
    <xf numFmtId="41" fontId="5" fillId="0" borderId="51" xfId="2" applyFont="1" applyFill="1" applyBorder="1" applyAlignment="1">
      <alignment vertical="center"/>
    </xf>
    <xf numFmtId="0" fontId="3" fillId="0" borderId="30" xfId="0" applyFont="1" applyFill="1" applyBorder="1" applyAlignment="1">
      <alignment horizontal="left" vertical="center"/>
    </xf>
    <xf numFmtId="41" fontId="24" fillId="0" borderId="0" xfId="2" applyFont="1" applyBorder="1" applyAlignment="1">
      <alignment horizontal="centerContinuous" vertical="center" wrapText="1"/>
    </xf>
    <xf numFmtId="0" fontId="9" fillId="0" borderId="0" xfId="0" applyFont="1" applyAlignment="1">
      <alignment horizontal="centerContinuous" vertical="center" wrapText="1"/>
    </xf>
    <xf numFmtId="0" fontId="24" fillId="0" borderId="0" xfId="0" applyFont="1" applyFill="1" applyBorder="1" applyAlignment="1">
      <alignment horizontal="centerContinuous" vertical="center" wrapText="1"/>
    </xf>
    <xf numFmtId="0" fontId="9" fillId="0" borderId="0" xfId="0" applyFont="1" applyAlignment="1">
      <alignment vertical="center"/>
    </xf>
    <xf numFmtId="41" fontId="9" fillId="0" borderId="0" xfId="0" applyNumberFormat="1" applyFont="1" applyAlignment="1">
      <alignment vertical="center"/>
    </xf>
    <xf numFmtId="0" fontId="9" fillId="0" borderId="0" xfId="0" applyFont="1"/>
    <xf numFmtId="41" fontId="5" fillId="0" borderId="29" xfId="2" applyFont="1" applyFill="1" applyBorder="1" applyAlignment="1">
      <alignment vertical="center"/>
    </xf>
    <xf numFmtId="41" fontId="5" fillId="0" borderId="30" xfId="2" applyFont="1" applyFill="1" applyBorder="1" applyAlignment="1">
      <alignment vertical="center"/>
    </xf>
    <xf numFmtId="41" fontId="3" fillId="0" borderId="25" xfId="2" applyFont="1" applyBorder="1" applyAlignment="1">
      <alignment vertical="center"/>
    </xf>
    <xf numFmtId="41" fontId="9" fillId="0" borderId="0" xfId="0" applyNumberFormat="1" applyFont="1"/>
    <xf numFmtId="166" fontId="5" fillId="0" borderId="0" xfId="1" applyNumberFormat="1" applyFont="1" applyFill="1"/>
    <xf numFmtId="166" fontId="5" fillId="0" borderId="16" xfId="1" applyNumberFormat="1" applyFont="1" applyFill="1" applyBorder="1"/>
    <xf numFmtId="166" fontId="7" fillId="0" borderId="31" xfId="1" applyNumberFormat="1" applyFont="1" applyFill="1" applyBorder="1" applyAlignment="1">
      <alignment horizontal="centerContinuous" vertical="center"/>
    </xf>
    <xf numFmtId="166" fontId="5" fillId="0" borderId="10" xfId="1" applyNumberFormat="1" applyFont="1" applyFill="1" applyBorder="1" applyAlignment="1">
      <alignment horizontal="centerContinuous" vertical="center"/>
    </xf>
    <xf numFmtId="166" fontId="5" fillId="0" borderId="11" xfId="1" applyNumberFormat="1" applyFont="1" applyFill="1" applyBorder="1" applyAlignment="1">
      <alignment horizontal="centerContinuous" vertical="center"/>
    </xf>
    <xf numFmtId="166" fontId="5" fillId="0" borderId="9" xfId="1" applyNumberFormat="1" applyFont="1" applyFill="1" applyBorder="1" applyAlignment="1">
      <alignment horizontal="centerContinuous" vertical="center"/>
    </xf>
    <xf numFmtId="166" fontId="7" fillId="0" borderId="25" xfId="1" applyNumberFormat="1" applyFont="1" applyFill="1" applyBorder="1" applyAlignment="1">
      <alignment horizontal="centerContinuous" vertical="center"/>
    </xf>
    <xf numFmtId="166" fontId="7" fillId="0" borderId="48" xfId="1" applyNumberFormat="1" applyFont="1" applyFill="1" applyBorder="1" applyAlignment="1">
      <alignment horizontal="centerContinuous" vertical="center"/>
    </xf>
    <xf numFmtId="166" fontId="5" fillId="0" borderId="48" xfId="1" applyNumberFormat="1" applyFont="1" applyFill="1" applyBorder="1" applyAlignment="1">
      <alignment horizontal="centerContinuous" vertical="center"/>
    </xf>
    <xf numFmtId="166" fontId="7" fillId="0" borderId="16" xfId="1" applyNumberFormat="1" applyFont="1" applyFill="1" applyBorder="1" applyAlignment="1">
      <alignment horizontal="centerContinuous"/>
    </xf>
    <xf numFmtId="166" fontId="17" fillId="0" borderId="38" xfId="1" applyNumberFormat="1" applyFont="1" applyFill="1" applyBorder="1" applyAlignment="1">
      <alignment horizontal="centerContinuous" wrapText="1"/>
    </xf>
    <xf numFmtId="166" fontId="23" fillId="0" borderId="56" xfId="1" applyNumberFormat="1" applyFont="1" applyFill="1" applyBorder="1" applyAlignment="1">
      <alignment horizontal="centerContinuous" vertical="center" wrapText="1"/>
    </xf>
    <xf numFmtId="166" fontId="23" fillId="0" borderId="15" xfId="1" applyNumberFormat="1" applyFont="1" applyFill="1" applyBorder="1" applyAlignment="1">
      <alignment horizontal="centerContinuous" vertical="center" wrapText="1"/>
    </xf>
    <xf numFmtId="166" fontId="23" fillId="0" borderId="16" xfId="1" applyNumberFormat="1" applyFont="1" applyFill="1" applyBorder="1" applyAlignment="1">
      <alignment horizontal="center"/>
    </xf>
    <xf numFmtId="166" fontId="23" fillId="0" borderId="66" xfId="1" applyNumberFormat="1" applyFont="1" applyFill="1" applyBorder="1" applyAlignment="1">
      <alignment horizontal="centerContinuous" vertical="center" wrapText="1"/>
    </xf>
    <xf numFmtId="166" fontId="23" fillId="0" borderId="68" xfId="1" applyNumberFormat="1" applyFont="1" applyFill="1" applyBorder="1" applyAlignment="1">
      <alignment horizontal="centerContinuous" vertical="center" wrapText="1"/>
    </xf>
    <xf numFmtId="166" fontId="7" fillId="0" borderId="38" xfId="1" applyNumberFormat="1" applyFont="1" applyFill="1" applyBorder="1" applyAlignment="1">
      <alignment horizontal="centerContinuous"/>
    </xf>
    <xf numFmtId="166" fontId="17" fillId="0" borderId="20" xfId="1" applyNumberFormat="1" applyFont="1" applyFill="1" applyBorder="1" applyAlignment="1">
      <alignment horizontal="centerContinuous" vertical="top" wrapText="1"/>
    </xf>
    <xf numFmtId="166" fontId="23" fillId="0" borderId="41" xfId="1" applyNumberFormat="1" applyFont="1" applyFill="1" applyBorder="1" applyAlignment="1">
      <alignment horizontal="center" vertical="center" wrapText="1"/>
    </xf>
    <xf numFmtId="166" fontId="23" fillId="0" borderId="43" xfId="1" applyNumberFormat="1" applyFont="1" applyFill="1" applyBorder="1" applyAlignment="1">
      <alignment horizontal="center" vertical="center" wrapText="1"/>
    </xf>
    <xf numFmtId="166" fontId="23" fillId="0" borderId="30" xfId="1" applyNumberFormat="1" applyFont="1" applyFill="1" applyBorder="1" applyAlignment="1">
      <alignment horizontal="center" vertical="center" wrapText="1"/>
    </xf>
    <xf numFmtId="166" fontId="23" fillId="0" borderId="20" xfId="1" applyNumberFormat="1" applyFont="1" applyFill="1" applyBorder="1" applyAlignment="1">
      <alignment horizontal="center" vertical="center" wrapText="1"/>
    </xf>
    <xf numFmtId="166" fontId="7" fillId="0" borderId="20" xfId="1" applyNumberFormat="1" applyFont="1" applyFill="1" applyBorder="1" applyAlignment="1">
      <alignment horizontal="centerContinuous" vertical="top"/>
    </xf>
    <xf numFmtId="166" fontId="25" fillId="0" borderId="37" xfId="1" applyNumberFormat="1" applyFont="1" applyFill="1" applyBorder="1" applyAlignment="1">
      <alignment horizontal="center" vertical="center" wrapText="1"/>
    </xf>
    <xf numFmtId="166" fontId="25" fillId="0" borderId="16" xfId="1" applyNumberFormat="1" applyFont="1" applyFill="1" applyBorder="1" applyAlignment="1">
      <alignment horizontal="center" vertical="top" wrapText="1"/>
    </xf>
    <xf numFmtId="166" fontId="25" fillId="0" borderId="37" xfId="1" applyNumberFormat="1" applyFont="1" applyFill="1" applyBorder="1" applyAlignment="1">
      <alignment horizontal="center" vertical="top" wrapText="1"/>
    </xf>
    <xf numFmtId="166" fontId="26" fillId="0" borderId="16" xfId="1" applyNumberFormat="1" applyFont="1" applyFill="1" applyBorder="1" applyAlignment="1">
      <alignment horizontal="center" vertical="center" wrapText="1"/>
    </xf>
    <xf numFmtId="166" fontId="27" fillId="0" borderId="16" xfId="1" applyNumberFormat="1" applyFont="1" applyFill="1" applyBorder="1" applyAlignment="1">
      <alignment horizontal="centerContinuous" vertical="top"/>
    </xf>
    <xf numFmtId="166" fontId="28" fillId="0" borderId="38" xfId="1" applyNumberFormat="1" applyFont="1" applyFill="1" applyBorder="1" applyAlignment="1">
      <alignment horizontal="centerContinuous" vertical="center"/>
    </xf>
    <xf numFmtId="166" fontId="29" fillId="0" borderId="38" xfId="1" applyNumberFormat="1" applyFont="1" applyFill="1" applyBorder="1" applyAlignment="1">
      <alignment horizontal="centerContinuous" vertical="center"/>
    </xf>
    <xf numFmtId="166" fontId="5" fillId="0" borderId="38" xfId="1" applyNumberFormat="1" applyFont="1" applyFill="1" applyBorder="1" applyAlignment="1">
      <alignment horizontal="centerContinuous" vertical="center"/>
    </xf>
    <xf numFmtId="166" fontId="23" fillId="0" borderId="13" xfId="1" applyNumberFormat="1" applyFont="1" applyFill="1" applyBorder="1" applyAlignment="1">
      <alignment horizontal="centerContinuous" vertical="center" wrapText="1"/>
    </xf>
    <xf numFmtId="166" fontId="7" fillId="0" borderId="47" xfId="1" applyNumberFormat="1" applyFont="1" applyFill="1" applyBorder="1" applyAlignment="1">
      <alignment horizontal="centerContinuous"/>
    </xf>
    <xf numFmtId="166" fontId="23" fillId="0" borderId="51" xfId="1" applyNumberFormat="1" applyFont="1" applyFill="1" applyBorder="1" applyAlignment="1">
      <alignment horizontal="center" vertical="center" wrapText="1"/>
    </xf>
    <xf numFmtId="166" fontId="23" fillId="0" borderId="20" xfId="1" applyNumberFormat="1" applyFont="1" applyFill="1" applyBorder="1" applyAlignment="1">
      <alignment horizontal="center" vertical="top" wrapText="1"/>
    </xf>
    <xf numFmtId="166" fontId="3" fillId="0" borderId="20" xfId="1" applyNumberFormat="1" applyFont="1" applyFill="1" applyBorder="1" applyAlignment="1">
      <alignment horizontal="center" vertical="center" wrapText="1"/>
    </xf>
    <xf numFmtId="166" fontId="7" fillId="0" borderId="32" xfId="1" applyNumberFormat="1" applyFont="1" applyFill="1" applyBorder="1" applyAlignment="1">
      <alignment horizontal="centerContinuous" vertical="top"/>
    </xf>
    <xf numFmtId="166" fontId="17" fillId="0" borderId="38" xfId="1" applyNumberFormat="1" applyFont="1" applyFill="1" applyBorder="1" applyAlignment="1">
      <alignment horizontal="centerContinuous" vertical="top" wrapText="1"/>
    </xf>
    <xf numFmtId="166" fontId="23" fillId="0" borderId="0" xfId="1" applyNumberFormat="1" applyFont="1" applyFill="1" applyBorder="1" applyAlignment="1">
      <alignment horizontal="center" vertical="center" wrapText="1"/>
    </xf>
    <xf numFmtId="166" fontId="23" fillId="0" borderId="38" xfId="1" applyNumberFormat="1" applyFont="1" applyFill="1" applyBorder="1" applyAlignment="1">
      <alignment horizontal="center" vertical="top" wrapText="1"/>
    </xf>
    <xf numFmtId="166" fontId="3" fillId="0" borderId="38" xfId="1" applyNumberFormat="1" applyFont="1" applyFill="1" applyBorder="1" applyAlignment="1">
      <alignment horizontal="center" vertical="center" wrapText="1"/>
    </xf>
    <xf numFmtId="166" fontId="7" fillId="0" borderId="47" xfId="1" applyNumberFormat="1" applyFont="1" applyFill="1" applyBorder="1" applyAlignment="1">
      <alignment horizontal="centerContinuous" vertical="top"/>
    </xf>
    <xf numFmtId="166" fontId="5" fillId="0" borderId="47" xfId="1" applyNumberFormat="1" applyFont="1" applyFill="1" applyBorder="1"/>
    <xf numFmtId="166" fontId="5" fillId="0" borderId="64" xfId="1" applyNumberFormat="1" applyFont="1" applyFill="1" applyBorder="1"/>
    <xf numFmtId="166" fontId="25" fillId="0" borderId="0" xfId="1" applyNumberFormat="1" applyFont="1" applyFill="1" applyBorder="1" applyAlignment="1">
      <alignment horizontal="center" vertical="center" wrapText="1"/>
    </xf>
    <xf numFmtId="166" fontId="25" fillId="0" borderId="38" xfId="1" applyNumberFormat="1" applyFont="1" applyFill="1" applyBorder="1" applyAlignment="1">
      <alignment horizontal="center" vertical="top" wrapText="1"/>
    </xf>
    <xf numFmtId="166" fontId="26" fillId="0" borderId="38" xfId="1" applyNumberFormat="1" applyFont="1" applyFill="1" applyBorder="1" applyAlignment="1">
      <alignment horizontal="center" vertical="center" wrapText="1"/>
    </xf>
    <xf numFmtId="166" fontId="27" fillId="0" borderId="47" xfId="1" applyNumberFormat="1" applyFont="1" applyFill="1" applyBorder="1" applyAlignment="1">
      <alignment horizontal="centerContinuous" vertical="top"/>
    </xf>
    <xf numFmtId="166" fontId="5" fillId="0" borderId="32" xfId="1" applyNumberFormat="1" applyFont="1" applyFill="1" applyBorder="1"/>
    <xf numFmtId="166" fontId="3" fillId="0" borderId="38" xfId="1" applyNumberFormat="1" applyFont="1" applyFill="1" applyBorder="1"/>
    <xf numFmtId="166" fontId="5" fillId="0" borderId="38" xfId="1" applyNumberFormat="1" applyFont="1" applyFill="1" applyBorder="1" applyAlignment="1">
      <alignment horizontal="center"/>
    </xf>
    <xf numFmtId="166" fontId="3" fillId="0" borderId="2" xfId="1" applyNumberFormat="1" applyFont="1" applyFill="1" applyBorder="1" applyAlignment="1">
      <alignment horizontal="center"/>
    </xf>
    <xf numFmtId="166" fontId="3" fillId="0" borderId="48" xfId="1" applyNumberFormat="1" applyFont="1" applyFill="1" applyBorder="1"/>
    <xf numFmtId="166" fontId="3" fillId="0" borderId="2" xfId="1" applyNumberFormat="1" applyFont="1" applyFill="1" applyBorder="1"/>
    <xf numFmtId="166" fontId="3" fillId="0" borderId="25" xfId="1" applyNumberFormat="1" applyFont="1" applyFill="1" applyBorder="1"/>
    <xf numFmtId="166" fontId="3" fillId="0" borderId="9" xfId="1" applyNumberFormat="1" applyFont="1" applyFill="1" applyBorder="1"/>
    <xf numFmtId="0" fontId="8" fillId="0" borderId="0" xfId="1" applyNumberFormat="1" applyFont="1" applyFill="1" applyAlignment="1">
      <alignment horizontal="left"/>
    </xf>
    <xf numFmtId="166" fontId="8" fillId="0" borderId="0" xfId="1" applyNumberFormat="1" applyFont="1" applyFill="1"/>
    <xf numFmtId="0" fontId="16" fillId="0" borderId="0" xfId="1" applyNumberFormat="1" applyFont="1" applyFill="1"/>
    <xf numFmtId="0" fontId="3" fillId="0" borderId="16" xfId="0" applyFont="1" applyBorder="1" applyAlignment="1">
      <alignment horizontal="center" vertical="center" wrapText="1"/>
    </xf>
    <xf numFmtId="0" fontId="3" fillId="0" borderId="31" xfId="0" applyFont="1" applyFill="1" applyBorder="1" applyAlignment="1">
      <alignment horizontal="centerContinuous" vertical="center"/>
    </xf>
    <xf numFmtId="0" fontId="3" fillId="0" borderId="20" xfId="0" applyFont="1" applyBorder="1" applyAlignment="1">
      <alignment horizontal="center" vertical="top"/>
    </xf>
    <xf numFmtId="0" fontId="23" fillId="0" borderId="4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6" xfId="0" applyFont="1" applyFill="1" applyBorder="1" applyAlignment="1">
      <alignment horizontal="center" vertical="center" wrapText="1"/>
    </xf>
    <xf numFmtId="0" fontId="23" fillId="0" borderId="43" xfId="0" applyFont="1" applyBorder="1" applyAlignment="1">
      <alignment horizontal="center" vertical="center" wrapText="1"/>
    </xf>
    <xf numFmtId="0" fontId="23" fillId="0" borderId="51" xfId="0" applyFont="1" applyBorder="1" applyAlignment="1">
      <alignment horizontal="center" vertical="center" wrapText="1"/>
    </xf>
    <xf numFmtId="43" fontId="0" fillId="0" borderId="38" xfId="1" applyFont="1" applyBorder="1" applyAlignment="1">
      <alignment vertical="center"/>
    </xf>
    <xf numFmtId="41" fontId="0" fillId="0" borderId="39" xfId="2" applyFont="1" applyBorder="1" applyAlignment="1">
      <alignment vertical="center"/>
    </xf>
    <xf numFmtId="41" fontId="0" fillId="0" borderId="35" xfId="2" applyFont="1" applyBorder="1" applyAlignment="1">
      <alignment vertical="center"/>
    </xf>
    <xf numFmtId="41" fontId="0" fillId="0" borderId="44" xfId="2" applyFont="1" applyFill="1" applyBorder="1" applyAlignment="1">
      <alignment vertical="center"/>
    </xf>
    <xf numFmtId="41" fontId="0" fillId="0" borderId="42" xfId="2" applyFont="1" applyBorder="1" applyAlignment="1">
      <alignment vertical="center"/>
    </xf>
    <xf numFmtId="41" fontId="0" fillId="0" borderId="49" xfId="2" applyFont="1" applyBorder="1" applyAlignment="1">
      <alignment vertical="center"/>
    </xf>
    <xf numFmtId="41" fontId="0" fillId="0" borderId="40" xfId="2" applyFont="1" applyBorder="1" applyAlignment="1">
      <alignment vertical="center"/>
    </xf>
    <xf numFmtId="41" fontId="0" fillId="0" borderId="1" xfId="2" applyFont="1" applyBorder="1" applyAlignment="1">
      <alignment vertical="center"/>
    </xf>
    <xf numFmtId="41" fontId="0" fillId="0" borderId="45" xfId="2" applyFont="1" applyFill="1" applyBorder="1" applyAlignment="1">
      <alignment vertical="center"/>
    </xf>
    <xf numFmtId="41" fontId="0" fillId="0" borderId="34" xfId="2" applyFont="1" applyBorder="1" applyAlignment="1">
      <alignment vertical="center"/>
    </xf>
    <xf numFmtId="41" fontId="0" fillId="0" borderId="50" xfId="2" applyFont="1" applyBorder="1" applyAlignment="1">
      <alignment vertical="center"/>
    </xf>
    <xf numFmtId="43" fontId="3" fillId="0" borderId="2" xfId="1" applyFont="1" applyFill="1" applyBorder="1" applyAlignment="1">
      <alignment vertical="center"/>
    </xf>
    <xf numFmtId="41" fontId="3" fillId="0" borderId="31" xfId="2" applyFont="1" applyFill="1" applyBorder="1" applyAlignment="1">
      <alignment vertical="center"/>
    </xf>
    <xf numFmtId="41" fontId="3" fillId="0" borderId="11" xfId="2" applyFont="1" applyFill="1" applyBorder="1" applyAlignment="1">
      <alignment vertical="center"/>
    </xf>
    <xf numFmtId="0" fontId="9" fillId="0" borderId="0" xfId="0" applyFont="1" applyFill="1" applyAlignment="1">
      <alignment vertical="center"/>
    </xf>
    <xf numFmtId="0" fontId="0" fillId="0" borderId="0" xfId="0" applyAlignment="1">
      <alignment horizontal="centerContinuous"/>
    </xf>
    <xf numFmtId="0" fontId="3" fillId="0" borderId="35" xfId="0" applyFont="1" applyBorder="1" applyAlignment="1">
      <alignment horizontal="centerContinuous" vertical="center"/>
    </xf>
    <xf numFmtId="0" fontId="3" fillId="0" borderId="49" xfId="0" applyFont="1" applyBorder="1" applyAlignment="1">
      <alignment horizontal="centerContinuous" vertical="center"/>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38" xfId="0" applyFont="1" applyBorder="1" applyAlignment="1">
      <alignment horizontal="center"/>
    </xf>
    <xf numFmtId="43" fontId="0" fillId="0" borderId="16" xfId="1" applyFont="1" applyBorder="1"/>
    <xf numFmtId="41" fontId="0" fillId="0" borderId="69" xfId="2" applyFont="1" applyBorder="1" applyAlignment="1">
      <alignment vertical="center"/>
    </xf>
    <xf numFmtId="41" fontId="0" fillId="0" borderId="8" xfId="2" applyFont="1" applyBorder="1" applyAlignment="1">
      <alignment vertical="center"/>
    </xf>
    <xf numFmtId="41" fontId="0" fillId="0" borderId="59" xfId="2" applyFont="1" applyBorder="1" applyAlignment="1">
      <alignment vertical="center"/>
    </xf>
    <xf numFmtId="41" fontId="0" fillId="0" borderId="55" xfId="2" applyFont="1" applyBorder="1" applyAlignment="1">
      <alignment vertical="center"/>
    </xf>
    <xf numFmtId="41" fontId="0" fillId="0" borderId="19" xfId="2" applyFont="1" applyBorder="1" applyAlignment="1">
      <alignment vertical="center"/>
    </xf>
    <xf numFmtId="43" fontId="0" fillId="0" borderId="38" xfId="1" applyFont="1" applyBorder="1"/>
    <xf numFmtId="41" fontId="0" fillId="0" borderId="69" xfId="2" applyFont="1" applyFill="1" applyBorder="1" applyAlignment="1">
      <alignment vertical="center"/>
    </xf>
    <xf numFmtId="41" fontId="0" fillId="0" borderId="8" xfId="2" applyFont="1" applyFill="1" applyBorder="1" applyAlignment="1">
      <alignment vertical="center"/>
    </xf>
    <xf numFmtId="41" fontId="0" fillId="0" borderId="19" xfId="2" applyFont="1" applyFill="1" applyBorder="1" applyAlignment="1">
      <alignment vertical="center"/>
    </xf>
    <xf numFmtId="41" fontId="0" fillId="0" borderId="59" xfId="2" applyFont="1" applyFill="1" applyBorder="1" applyAlignment="1">
      <alignment vertical="center"/>
    </xf>
    <xf numFmtId="43" fontId="0" fillId="0" borderId="38" xfId="1" applyFont="1" applyFill="1" applyBorder="1"/>
    <xf numFmtId="0" fontId="2" fillId="0" borderId="20" xfId="0" applyFont="1" applyBorder="1" applyAlignment="1">
      <alignment horizontal="center"/>
    </xf>
    <xf numFmtId="43" fontId="0" fillId="0" borderId="20" xfId="1" applyFont="1" applyBorder="1"/>
    <xf numFmtId="41" fontId="0" fillId="0" borderId="70" xfId="2" applyFont="1" applyBorder="1" applyAlignment="1">
      <alignment vertical="center"/>
    </xf>
    <xf numFmtId="41" fontId="0" fillId="0" borderId="71" xfId="2" applyFont="1" applyBorder="1" applyAlignment="1">
      <alignment vertical="center"/>
    </xf>
    <xf numFmtId="41" fontId="0" fillId="0" borderId="72" xfId="2" applyFont="1" applyBorder="1" applyAlignment="1">
      <alignment vertical="center"/>
    </xf>
    <xf numFmtId="41" fontId="0" fillId="0" borderId="73" xfId="2" applyFont="1" applyBorder="1" applyAlignment="1">
      <alignment vertical="center"/>
    </xf>
    <xf numFmtId="0" fontId="5" fillId="0" borderId="16" xfId="0" applyFont="1" applyBorder="1" applyAlignment="1">
      <alignment horizontal="center"/>
    </xf>
    <xf numFmtId="0" fontId="5" fillId="0" borderId="33" xfId="0" applyFont="1" applyBorder="1"/>
    <xf numFmtId="0" fontId="5" fillId="0" borderId="35" xfId="0" applyFont="1" applyBorder="1" applyAlignment="1">
      <alignment horizontal="centerContinuous" vertical="center"/>
    </xf>
    <xf numFmtId="0" fontId="5" fillId="0" borderId="49" xfId="0" applyFont="1" applyBorder="1" applyAlignment="1">
      <alignment horizontal="centerContinuous" vertical="center"/>
    </xf>
    <xf numFmtId="0" fontId="3" fillId="0" borderId="32" xfId="0" applyFont="1" applyBorder="1" applyAlignment="1">
      <alignment horizontal="center" vertical="top"/>
    </xf>
    <xf numFmtId="0" fontId="2" fillId="0" borderId="34" xfId="0" applyFont="1" applyBorder="1" applyAlignment="1">
      <alignment horizontal="center"/>
    </xf>
    <xf numFmtId="43" fontId="0" fillId="0" borderId="0" xfId="1" applyFont="1" applyBorder="1"/>
    <xf numFmtId="41" fontId="0" fillId="0" borderId="18" xfId="2" applyFont="1" applyBorder="1" applyAlignment="1">
      <alignment vertical="center"/>
    </xf>
    <xf numFmtId="41" fontId="0" fillId="0" borderId="18" xfId="2" applyFont="1" applyFill="1" applyBorder="1" applyAlignment="1">
      <alignment vertical="center"/>
    </xf>
    <xf numFmtId="43" fontId="0" fillId="0" borderId="0" xfId="1" applyFont="1" applyFill="1" applyBorder="1"/>
    <xf numFmtId="0" fontId="0" fillId="0" borderId="0" xfId="0" applyFill="1" applyBorder="1"/>
    <xf numFmtId="43" fontId="0" fillId="0" borderId="36" xfId="1" applyFont="1" applyBorder="1"/>
    <xf numFmtId="0" fontId="3" fillId="0" borderId="2" xfId="0" applyFont="1" applyBorder="1" applyAlignment="1">
      <alignment horizontal="left" vertical="center"/>
    </xf>
    <xf numFmtId="0" fontId="0" fillId="0" borderId="9" xfId="0" applyBorder="1" applyAlignment="1">
      <alignment vertical="center"/>
    </xf>
    <xf numFmtId="41" fontId="3" fillId="0" borderId="10" xfId="2" applyFont="1" applyBorder="1" applyAlignment="1">
      <alignment vertical="center"/>
    </xf>
    <xf numFmtId="41" fontId="3" fillId="0" borderId="7" xfId="2" applyFont="1" applyBorder="1" applyAlignment="1">
      <alignment vertical="center"/>
    </xf>
    <xf numFmtId="41" fontId="3" fillId="0" borderId="11" xfId="2" applyFont="1" applyBorder="1" applyAlignment="1">
      <alignment vertical="center"/>
    </xf>
    <xf numFmtId="0" fontId="0" fillId="0" borderId="0" xfId="0" applyBorder="1" applyAlignment="1">
      <alignment vertical="center"/>
    </xf>
    <xf numFmtId="0" fontId="0" fillId="0" borderId="0" xfId="0" applyBorder="1"/>
    <xf numFmtId="41" fontId="0" fillId="0" borderId="0" xfId="2" applyFont="1" applyBorder="1" applyAlignment="1">
      <alignment vertical="center"/>
    </xf>
    <xf numFmtId="0" fontId="0" fillId="0" borderId="0" xfId="0" applyAlignment="1">
      <alignment horizontal="center"/>
    </xf>
    <xf numFmtId="0" fontId="0" fillId="0" borderId="0" xfId="0" applyAlignment="1">
      <alignment horizontal="centerContinuous" vertical="center" wrapText="1"/>
    </xf>
    <xf numFmtId="166" fontId="5" fillId="0" borderId="0" xfId="1" applyNumberFormat="1" applyFont="1" applyAlignment="1">
      <alignment vertical="center"/>
    </xf>
    <xf numFmtId="166" fontId="3" fillId="0" borderId="39" xfId="1" applyNumberFormat="1" applyFont="1" applyFill="1" applyBorder="1" applyAlignment="1">
      <alignment horizontal="centerContinuous" vertical="center"/>
    </xf>
    <xf numFmtId="166" fontId="3" fillId="0" borderId="35" xfId="1" applyNumberFormat="1" applyFont="1" applyFill="1" applyBorder="1" applyAlignment="1">
      <alignment horizontal="centerContinuous" vertical="center"/>
    </xf>
    <xf numFmtId="166" fontId="3" fillId="0" borderId="44" xfId="1" applyNumberFormat="1" applyFont="1" applyFill="1" applyBorder="1" applyAlignment="1">
      <alignment horizontal="centerContinuous" vertical="center"/>
    </xf>
    <xf numFmtId="166" fontId="3" fillId="0" borderId="16" xfId="1" applyNumberFormat="1" applyFont="1" applyFill="1" applyBorder="1" applyAlignment="1">
      <alignment horizontal="centerContinuous" vertical="center"/>
    </xf>
    <xf numFmtId="166" fontId="3" fillId="0" borderId="37" xfId="1" applyNumberFormat="1" applyFont="1" applyFill="1" applyBorder="1" applyAlignment="1">
      <alignment horizontal="centerContinuous" vertical="center"/>
    </xf>
    <xf numFmtId="0" fontId="30" fillId="0" borderId="24"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7" xfId="0" applyFont="1" applyBorder="1" applyAlignment="1">
      <alignment horizontal="center" vertical="center" wrapText="1"/>
    </xf>
    <xf numFmtId="166" fontId="30" fillId="0" borderId="2" xfId="1" applyNumberFormat="1" applyFont="1" applyFill="1" applyBorder="1" applyAlignment="1">
      <alignment horizontal="centerContinuous" vertical="center"/>
    </xf>
    <xf numFmtId="166" fontId="30" fillId="0" borderId="2" xfId="1" applyNumberFormat="1" applyFont="1" applyBorder="1" applyAlignment="1">
      <alignment horizontal="center" vertical="center" wrapText="1"/>
    </xf>
    <xf numFmtId="166" fontId="30" fillId="0" borderId="31" xfId="1" applyNumberFormat="1" applyFont="1" applyBorder="1" applyAlignment="1">
      <alignment horizontal="center" vertical="center" wrapText="1"/>
    </xf>
    <xf numFmtId="166" fontId="30" fillId="0" borderId="10" xfId="1" applyNumberFormat="1" applyFont="1" applyBorder="1" applyAlignment="1">
      <alignment horizontal="center" vertical="center" wrapText="1"/>
    </xf>
    <xf numFmtId="166" fontId="30" fillId="0" borderId="7" xfId="1" applyNumberFormat="1" applyFont="1" applyBorder="1" applyAlignment="1">
      <alignment horizontal="center" vertical="center" wrapText="1"/>
    </xf>
    <xf numFmtId="166" fontId="30" fillId="0" borderId="2" xfId="1" applyNumberFormat="1" applyFont="1" applyFill="1" applyBorder="1" applyAlignment="1">
      <alignment horizontal="center" vertical="center" wrapText="1"/>
    </xf>
    <xf numFmtId="166" fontId="5" fillId="0" borderId="38" xfId="1" quotePrefix="1" applyNumberFormat="1" applyFont="1" applyBorder="1" applyAlignment="1">
      <alignment horizontal="center" vertical="center"/>
    </xf>
    <xf numFmtId="166" fontId="19" fillId="0" borderId="34" xfId="1" applyNumberFormat="1" applyFont="1" applyBorder="1" applyAlignment="1">
      <alignment horizontal="center" vertical="center"/>
    </xf>
    <xf numFmtId="166" fontId="19" fillId="0" borderId="1" xfId="1" applyNumberFormat="1" applyFont="1" applyBorder="1" applyAlignment="1">
      <alignment horizontal="center" vertical="center"/>
    </xf>
    <xf numFmtId="166" fontId="19" fillId="0" borderId="45" xfId="1" applyNumberFormat="1" applyFont="1" applyBorder="1" applyAlignment="1">
      <alignment horizontal="center" vertical="center"/>
    </xf>
    <xf numFmtId="166" fontId="21" fillId="0" borderId="38" xfId="1" applyNumberFormat="1" applyFont="1" applyFill="1" applyBorder="1" applyAlignment="1">
      <alignment horizontal="center" vertical="center"/>
    </xf>
    <xf numFmtId="166" fontId="19" fillId="0" borderId="38" xfId="1" applyNumberFormat="1" applyFont="1" applyBorder="1" applyAlignment="1">
      <alignment horizontal="center" vertical="center"/>
    </xf>
    <xf numFmtId="166" fontId="19" fillId="0" borderId="40" xfId="1" applyNumberFormat="1" applyFont="1" applyBorder="1" applyAlignment="1">
      <alignment horizontal="center" vertical="center"/>
    </xf>
    <xf numFmtId="166" fontId="3" fillId="0" borderId="38" xfId="1" applyNumberFormat="1" applyFont="1" applyFill="1" applyBorder="1" applyAlignment="1">
      <alignment horizontal="center" vertical="center"/>
    </xf>
    <xf numFmtId="166" fontId="0" fillId="0" borderId="0" xfId="1" applyNumberFormat="1" applyFont="1" applyAlignment="1">
      <alignment vertical="center"/>
    </xf>
    <xf numFmtId="166" fontId="5" fillId="0" borderId="20" xfId="1" quotePrefix="1" applyNumberFormat="1" applyFont="1" applyBorder="1" applyAlignment="1">
      <alignment horizontal="center" vertical="center"/>
    </xf>
    <xf numFmtId="166" fontId="19" fillId="0" borderId="41" xfId="1" applyNumberFormat="1" applyFont="1" applyBorder="1" applyAlignment="1">
      <alignment horizontal="center" vertical="center"/>
    </xf>
    <xf numFmtId="166" fontId="19" fillId="0" borderId="6" xfId="1" applyNumberFormat="1" applyFont="1" applyBorder="1" applyAlignment="1">
      <alignment horizontal="center" vertical="center"/>
    </xf>
    <xf numFmtId="166" fontId="19" fillId="0" borderId="46" xfId="1" applyNumberFormat="1" applyFont="1" applyBorder="1" applyAlignment="1">
      <alignment horizontal="center" vertical="center"/>
    </xf>
    <xf numFmtId="166" fontId="21" fillId="0" borderId="20" xfId="1" applyNumberFormat="1" applyFont="1" applyFill="1" applyBorder="1" applyAlignment="1">
      <alignment horizontal="center" vertical="center"/>
    </xf>
    <xf numFmtId="166" fontId="19" fillId="0" borderId="20" xfId="1" applyNumberFormat="1" applyFont="1" applyBorder="1" applyAlignment="1">
      <alignment horizontal="center" vertical="center"/>
    </xf>
    <xf numFmtId="166" fontId="3" fillId="0" borderId="20" xfId="1" applyNumberFormat="1" applyFont="1" applyFill="1" applyBorder="1" applyAlignment="1">
      <alignment horizontal="center" vertical="center"/>
    </xf>
    <xf numFmtId="9" fontId="0" fillId="0" borderId="0" xfId="3" applyFont="1" applyAlignment="1">
      <alignment vertical="center"/>
    </xf>
    <xf numFmtId="9" fontId="0" fillId="0" borderId="0" xfId="3" applyFont="1" applyFill="1" applyAlignment="1">
      <alignment vertical="center"/>
    </xf>
    <xf numFmtId="166" fontId="0" fillId="0" borderId="0" xfId="1" applyNumberFormat="1" applyFont="1" applyFill="1" applyAlignment="1">
      <alignment vertical="center"/>
    </xf>
    <xf numFmtId="49" fontId="8" fillId="0" borderId="0" xfId="0" applyNumberFormat="1" applyFont="1" applyBorder="1" applyAlignment="1">
      <alignment horizontal="left" vertical="center" wrapText="1" readingOrder="1"/>
    </xf>
    <xf numFmtId="14" fontId="7" fillId="0" borderId="0" xfId="0" applyNumberFormat="1" applyFont="1" applyFill="1" applyBorder="1" applyAlignment="1">
      <alignment horizontal="left" vertical="center" wrapText="1"/>
    </xf>
    <xf numFmtId="0" fontId="3" fillId="0" borderId="16" xfId="0" applyFont="1" applyBorder="1" applyAlignment="1">
      <alignment horizontal="center" vertical="center"/>
    </xf>
    <xf numFmtId="0" fontId="5" fillId="0" borderId="20" xfId="0" applyFont="1" applyBorder="1" applyAlignment="1">
      <alignment horizontal="center" vertical="center"/>
    </xf>
    <xf numFmtId="0" fontId="7" fillId="0" borderId="36" xfId="0" applyFont="1" applyFill="1" applyBorder="1" applyAlignment="1">
      <alignment horizontal="left" vertical="center" wrapText="1"/>
    </xf>
    <xf numFmtId="43" fontId="3" fillId="0" borderId="25" xfId="1" applyFont="1" applyFill="1" applyBorder="1" applyAlignment="1">
      <alignment horizontal="left" vertical="center"/>
    </xf>
    <xf numFmtId="43" fontId="3" fillId="0" borderId="9" xfId="1" applyFont="1" applyFill="1" applyBorder="1" applyAlignment="1">
      <alignment horizontal="left" vertical="center"/>
    </xf>
    <xf numFmtId="43" fontId="3" fillId="0" borderId="25" xfId="1" applyFont="1" applyBorder="1" applyAlignment="1">
      <alignment horizontal="left" vertical="center"/>
    </xf>
    <xf numFmtId="43" fontId="3" fillId="0" borderId="9" xfId="1" applyFont="1" applyBorder="1" applyAlignment="1">
      <alignment horizontal="left" vertical="center"/>
    </xf>
    <xf numFmtId="0" fontId="7" fillId="0" borderId="0" xfId="0" applyFont="1" applyFill="1" applyBorder="1" applyAlignment="1">
      <alignment horizontal="left" vertical="center" wrapText="1"/>
    </xf>
    <xf numFmtId="0" fontId="3" fillId="0" borderId="33" xfId="0" applyFont="1" applyBorder="1" applyAlignment="1">
      <alignment horizontal="center" vertical="center"/>
    </xf>
    <xf numFmtId="0" fontId="5" fillId="0" borderId="32" xfId="0" applyFont="1" applyBorder="1" applyAlignment="1">
      <alignment horizontal="center" vertical="center"/>
    </xf>
    <xf numFmtId="41" fontId="7" fillId="0" borderId="36" xfId="1" applyNumberFormat="1" applyFont="1" applyFill="1" applyBorder="1" applyAlignment="1">
      <alignment horizontal="left" vertical="center" wrapText="1"/>
    </xf>
    <xf numFmtId="41" fontId="7" fillId="0" borderId="0" xfId="1" applyNumberFormat="1" applyFont="1" applyFill="1" applyBorder="1" applyAlignment="1">
      <alignment horizontal="left" vertical="center" wrapText="1"/>
    </xf>
    <xf numFmtId="41" fontId="3" fillId="0" borderId="16" xfId="1" applyNumberFormat="1" applyFont="1" applyFill="1" applyBorder="1" applyAlignment="1">
      <alignment horizontal="center" vertical="center"/>
    </xf>
    <xf numFmtId="41" fontId="3" fillId="0" borderId="20" xfId="1" applyNumberFormat="1" applyFont="1" applyFill="1" applyBorder="1" applyAlignment="1">
      <alignment horizontal="center" vertical="center"/>
    </xf>
    <xf numFmtId="41" fontId="3" fillId="0" borderId="38" xfId="1" applyNumberFormat="1" applyFont="1" applyFill="1" applyBorder="1" applyAlignment="1">
      <alignment horizontal="center" vertical="center"/>
    </xf>
    <xf numFmtId="41" fontId="3" fillId="0" borderId="30" xfId="1" applyNumberFormat="1" applyFont="1" applyFill="1" applyBorder="1" applyAlignment="1">
      <alignment horizontal="center" vertical="center"/>
    </xf>
    <xf numFmtId="41" fontId="3" fillId="0" borderId="36" xfId="1" applyNumberFormat="1" applyFont="1" applyFill="1" applyBorder="1" applyAlignment="1">
      <alignment horizontal="center" vertical="center"/>
    </xf>
    <xf numFmtId="41" fontId="3" fillId="0" borderId="32" xfId="1" applyNumberFormat="1" applyFont="1" applyFill="1" applyBorder="1" applyAlignment="1">
      <alignment horizontal="center" vertical="center"/>
    </xf>
    <xf numFmtId="41" fontId="3" fillId="0" borderId="25" xfId="1" applyNumberFormat="1" applyFont="1" applyFill="1" applyBorder="1" applyAlignment="1">
      <alignment horizontal="center" vertical="center"/>
    </xf>
    <xf numFmtId="41" fontId="3" fillId="0" borderId="48" xfId="1" applyNumberFormat="1" applyFont="1" applyFill="1" applyBorder="1" applyAlignment="1">
      <alignment horizontal="center" vertical="center"/>
    </xf>
    <xf numFmtId="41" fontId="3" fillId="0" borderId="9" xfId="1" applyNumberFormat="1" applyFont="1" applyFill="1" applyBorder="1" applyAlignment="1">
      <alignment horizontal="center" vertical="center"/>
    </xf>
    <xf numFmtId="0" fontId="3" fillId="0" borderId="25" xfId="0" applyFont="1" applyFill="1" applyBorder="1" applyAlignment="1">
      <alignment horizontal="left" vertical="center"/>
    </xf>
    <xf numFmtId="0" fontId="3" fillId="0" borderId="9" xfId="0" applyFont="1" applyFill="1" applyBorder="1" applyAlignment="1">
      <alignment horizontal="left" vertical="center"/>
    </xf>
    <xf numFmtId="0" fontId="7" fillId="0" borderId="36" xfId="0" applyFont="1" applyBorder="1" applyAlignment="1">
      <alignment horizontal="left"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0" xfId="0" applyFont="1" applyBorder="1" applyAlignment="1">
      <alignment horizontal="left" vertical="center" wrapText="1"/>
    </xf>
    <xf numFmtId="0" fontId="3" fillId="0" borderId="6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6" xfId="0" applyBorder="1" applyAlignment="1">
      <alignment wrapText="1"/>
    </xf>
    <xf numFmtId="166" fontId="7" fillId="0" borderId="0" xfId="1" applyNumberFormat="1" applyFont="1" applyFill="1" applyBorder="1" applyAlignment="1">
      <alignment horizontal="left" vertical="center" wrapText="1"/>
    </xf>
    <xf numFmtId="166" fontId="23" fillId="0" borderId="68" xfId="1" applyNumberFormat="1" applyFont="1" applyFill="1" applyBorder="1" applyAlignment="1">
      <alignment horizontal="center" vertical="center" wrapText="1"/>
    </xf>
    <xf numFmtId="0" fontId="8" fillId="0" borderId="65" xfId="0" applyFont="1" applyBorder="1" applyAlignment="1">
      <alignment horizontal="center" vertical="center" wrapText="1"/>
    </xf>
    <xf numFmtId="0" fontId="7" fillId="0" borderId="0" xfId="0" applyFont="1" applyAlignment="1">
      <alignment horizontal="left" vertical="center" wrapText="1"/>
    </xf>
    <xf numFmtId="0" fontId="3" fillId="0" borderId="20" xfId="0" applyFont="1" applyBorder="1" applyAlignment="1">
      <alignment horizontal="center" vertical="center"/>
    </xf>
    <xf numFmtId="166" fontId="7" fillId="0" borderId="36" xfId="1" applyNumberFormat="1" applyFont="1" applyBorder="1" applyAlignment="1">
      <alignment horizontal="left" vertical="center" wrapText="1"/>
    </xf>
    <xf numFmtId="166" fontId="3" fillId="0" borderId="16" xfId="1" applyNumberFormat="1" applyFont="1" applyBorder="1" applyAlignment="1">
      <alignment horizontal="center" vertical="center" wrapText="1"/>
    </xf>
    <xf numFmtId="166" fontId="3" fillId="0" borderId="20" xfId="1" applyNumberFormat="1" applyFont="1" applyBorder="1" applyAlignment="1">
      <alignment horizontal="center" vertical="center" wrapText="1"/>
    </xf>
    <xf numFmtId="43" fontId="5" fillId="0" borderId="0" xfId="1" applyFont="1" applyAlignment="1">
      <alignment vertical="center" wrapText="1"/>
    </xf>
  </cellXfs>
  <cellStyles count="4">
    <cellStyle name="Migliaia" xfId="1" builtinId="3"/>
    <cellStyle name="Migliaia [0]" xfId="2" builtinId="6"/>
    <cellStyle name="Normale" xfId="0" builtinId="0"/>
    <cellStyle name="Percentual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it-IT"/>
              <a:t>GRAFICO 1.1 - SUDDIVISIONE TIPOLOGICA DELLA CONSISTENZA DELLE UNITA' DA DIPORTO ISCRITTE AL 31/12/2018</a:t>
            </a:r>
          </a:p>
        </c:rich>
      </c:tx>
      <c:layout>
        <c:manualLayout>
          <c:xMode val="edge"/>
          <c:yMode val="edge"/>
          <c:x val="0.13525849564857023"/>
          <c:y val="3.690036900369004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7689997573433337"/>
          <c:y val="0.46863553072303588"/>
          <c:w val="0.24772054856732395"/>
          <c:h val="0.23616278713601813"/>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Lbls>
            <c:dLbl>
              <c:idx val="0"/>
              <c:layout>
                <c:manualLayout>
                  <c:x val="8.3689395678355455E-2"/>
                  <c:y val="1.700204606708328E-2"/>
                </c:manualLayout>
              </c:layout>
              <c:dLblPos val="bestFit"/>
              <c:showLegendKey val="0"/>
              <c:showVal val="0"/>
              <c:showCatName val="1"/>
              <c:showSerName val="0"/>
              <c:showPercent val="1"/>
              <c:showBubbleSize val="0"/>
            </c:dLbl>
            <c:dLbl>
              <c:idx val="1"/>
              <c:layout>
                <c:manualLayout>
                  <c:x val="-6.0515950247883914E-2"/>
                  <c:y val="4.9663128539927423E-2"/>
                </c:manualLayout>
              </c:layout>
              <c:dLblPos val="bestFit"/>
              <c:showLegendKey val="0"/>
              <c:showVal val="0"/>
              <c:showCatName val="1"/>
              <c:showSerName val="0"/>
              <c:showPercent val="1"/>
              <c:showBubbleSize val="0"/>
            </c:dLbl>
            <c:dLbl>
              <c:idx val="2"/>
              <c:layout>
                <c:manualLayout>
                  <c:x val="-4.1551026093844062E-2"/>
                  <c:y val="-8.5886100553520764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it-IT"/>
              </a:p>
            </c:txPr>
            <c:showLegendKey val="0"/>
            <c:showVal val="0"/>
            <c:showCatName val="1"/>
            <c:showSerName val="0"/>
            <c:showPercent val="1"/>
            <c:showBubbleSize val="0"/>
            <c:showLeaderLines val="1"/>
          </c:dLbls>
          <c:cat>
            <c:strRef>
              <c:f>'tav12345'!$A$3:$A$5</c:f>
              <c:strCache>
                <c:ptCount val="3"/>
                <c:pt idx="0">
                  <c:v>A vela (con o senza motore ausiliario)</c:v>
                </c:pt>
                <c:pt idx="1">
                  <c:v>A motore</c:v>
                </c:pt>
                <c:pt idx="2">
                  <c:v>Navi</c:v>
                </c:pt>
              </c:strCache>
            </c:strRef>
          </c:cat>
          <c:val>
            <c:numRef>
              <c:f>'tav12345'!$G$3:$G$5</c:f>
              <c:numCache>
                <c:formatCode>_(* #,##0_);_(* \(#,##0\);_(* "-"_);_(@_)</c:formatCode>
                <c:ptCount val="3"/>
                <c:pt idx="0">
                  <c:v>18440</c:v>
                </c:pt>
                <c:pt idx="1">
                  <c:v>53427</c:v>
                </c:pt>
                <c:pt idx="2">
                  <c:v>192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it-IT"/>
    </a:p>
  </c:txPr>
  <c:printSettings>
    <c:headerFooter alignWithMargins="0"/>
    <c:pageMargins b="1" l="0.75000000000000011" r="0.750000000000000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t>GRAFICO 1.2 - SUDDIVISIONE TIPOLOGICA DELLE UNITA' DA DIPORTO ISCRITTE NEL CORSO DEL 2019</a:t>
            </a:r>
          </a:p>
        </c:rich>
      </c:tx>
      <c:layout>
        <c:manualLayout>
          <c:xMode val="edge"/>
          <c:yMode val="edge"/>
          <c:x val="0.11854123497720682"/>
          <c:y val="3.6764533987907383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7689997573433337"/>
          <c:y val="0.39705882352941191"/>
          <c:w val="0.32472153746739102"/>
          <c:h val="0.30882352941176477"/>
        </c:manualLayout>
      </c:layout>
      <c:pie3DChart>
        <c:varyColors val="1"/>
        <c:ser>
          <c:idx val="0"/>
          <c:order val="0"/>
          <c:spPr>
            <a:solidFill>
              <a:srgbClr val="9999FF"/>
            </a:solidFill>
            <a:ln w="12700">
              <a:solidFill>
                <a:srgbClr val="000000"/>
              </a:solidFill>
              <a:prstDash val="solid"/>
            </a:ln>
          </c:spPr>
          <c:explosion val="3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Lbls>
            <c:dLbl>
              <c:idx val="0"/>
              <c:layout>
                <c:manualLayout>
                  <c:x val="7.3202673475831273E-2"/>
                  <c:y val="-6.5606376408831282E-2"/>
                </c:manualLayout>
              </c:layout>
              <c:dLblPos val="bestFit"/>
              <c:showLegendKey val="0"/>
              <c:showVal val="0"/>
              <c:showCatName val="1"/>
              <c:showSerName val="0"/>
              <c:showPercent val="1"/>
              <c:showBubbleSize val="0"/>
            </c:dLbl>
            <c:dLbl>
              <c:idx val="1"/>
              <c:layout>
                <c:manualLayout>
                  <c:x val="-5.5454085236822083E-2"/>
                  <c:y val="0.11314729041222786"/>
                </c:manualLayout>
              </c:layout>
              <c:dLblPos val="bestFit"/>
              <c:showLegendKey val="0"/>
              <c:showVal val="0"/>
              <c:showCatName val="1"/>
              <c:showSerName val="0"/>
              <c:showPercent val="1"/>
              <c:showBubbleSize val="0"/>
            </c:dLbl>
            <c:dLbl>
              <c:idx val="2"/>
              <c:layout>
                <c:manualLayout>
                  <c:x val="-0.15878579007411311"/>
                  <c:y val="-6.2285780453913864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it-IT"/>
              </a:p>
            </c:txPr>
            <c:showLegendKey val="0"/>
            <c:showVal val="0"/>
            <c:showCatName val="1"/>
            <c:showSerName val="0"/>
            <c:showPercent val="1"/>
            <c:showBubbleSize val="0"/>
            <c:showLeaderLines val="1"/>
          </c:dLbls>
          <c:cat>
            <c:strRef>
              <c:f>'tav12345'!$A$13:$A$15</c:f>
              <c:strCache>
                <c:ptCount val="3"/>
                <c:pt idx="0">
                  <c:v>A vela (con o senza motore ausiliario)</c:v>
                </c:pt>
                <c:pt idx="1">
                  <c:v>A motore</c:v>
                </c:pt>
                <c:pt idx="2">
                  <c:v>Navi</c:v>
                </c:pt>
              </c:strCache>
            </c:strRef>
          </c:cat>
          <c:val>
            <c:numRef>
              <c:f>'tav12345'!$G$13:$G$15</c:f>
              <c:numCache>
                <c:formatCode>_(* #,##0_);_(* \(#,##0\);_(* "-"_);_(@_)</c:formatCode>
                <c:ptCount val="3"/>
                <c:pt idx="0">
                  <c:v>588</c:v>
                </c:pt>
                <c:pt idx="1">
                  <c:v>620</c:v>
                </c:pt>
                <c:pt idx="2">
                  <c:v>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it-IT"/>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t>GRAFICO 1.3 - SUDDIVISIONE TIPOLOGICA DELLE UNITA' DA DIPORTO CANCELLATE NEL CORSO DEL 2019</a:t>
            </a:r>
          </a:p>
        </c:rich>
      </c:tx>
      <c:layout>
        <c:manualLayout>
          <c:xMode val="edge"/>
          <c:yMode val="edge"/>
          <c:x val="0.11485460357059328"/>
          <c:y val="3.6630316607913563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736600306278714"/>
          <c:y val="0.39194293021064691"/>
          <c:w val="0.32771822358346103"/>
          <c:h val="0.315019084152942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Lbls>
            <c:dLbl>
              <c:idx val="0"/>
              <c:layout>
                <c:manualLayout>
                  <c:x val="0.10262732472376636"/>
                  <c:y val="8.134302178933317E-2"/>
                </c:manualLayout>
              </c:layout>
              <c:dLblPos val="bestFit"/>
              <c:showLegendKey val="0"/>
              <c:showVal val="0"/>
              <c:showCatName val="1"/>
              <c:showSerName val="0"/>
              <c:showPercent val="1"/>
              <c:showBubbleSize val="0"/>
            </c:dLbl>
            <c:dLbl>
              <c:idx val="1"/>
              <c:layout>
                <c:manualLayout>
                  <c:x val="-0.14110348763831779"/>
                  <c:y val="5.4027861901877666E-2"/>
                </c:manualLayout>
              </c:layout>
              <c:tx>
                <c:rich>
                  <a:bodyPr/>
                  <a:lstStyle/>
                  <a:p>
                    <a:r>
                      <a:t>A motore
68,5%</a:t>
                    </a:r>
                  </a:p>
                </c:rich>
              </c:tx>
              <c:dLblPos val="bestFit"/>
              <c:showLegendKey val="0"/>
              <c:showVal val="0"/>
              <c:showCatName val="0"/>
              <c:showSerName val="0"/>
              <c:showPercent val="0"/>
              <c:showBubbleSize val="0"/>
            </c:dLbl>
            <c:dLbl>
              <c:idx val="2"/>
              <c:layout>
                <c:manualLayout>
                  <c:x val="-0.17401984782530056"/>
                  <c:y val="4.5586609366137379E-3"/>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it-IT"/>
              </a:p>
            </c:txPr>
            <c:showLegendKey val="0"/>
            <c:showVal val="0"/>
            <c:showCatName val="1"/>
            <c:showSerName val="0"/>
            <c:showPercent val="1"/>
            <c:showBubbleSize val="0"/>
            <c:showLeaderLines val="1"/>
          </c:dLbls>
          <c:cat>
            <c:strRef>
              <c:f>'tav12345'!$A$23:$A$25</c:f>
              <c:strCache>
                <c:ptCount val="3"/>
                <c:pt idx="0">
                  <c:v>A vela (con o senza motore ausiliario)</c:v>
                </c:pt>
                <c:pt idx="1">
                  <c:v>A motore</c:v>
                </c:pt>
                <c:pt idx="2">
                  <c:v>Navi</c:v>
                </c:pt>
              </c:strCache>
            </c:strRef>
          </c:cat>
          <c:val>
            <c:numRef>
              <c:f>'tav12345'!$G$23:$G$25</c:f>
              <c:numCache>
                <c:formatCode>_(* #,##0_);_(* \(#,##0\);_(* "-"_);_(@_)</c:formatCode>
                <c:ptCount val="3"/>
                <c:pt idx="0">
                  <c:v>393</c:v>
                </c:pt>
                <c:pt idx="1">
                  <c:v>852</c:v>
                </c:pt>
                <c:pt idx="2">
                  <c:v>10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it-IT"/>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t>GRAFICO 1.4 - SUDDIVISIONE TIPOLOGICA DELLA CONSISTENZA DELLE UNITA' DA DIPORTO ISCRITTE AL 31/12/2019</a:t>
            </a:r>
          </a:p>
        </c:rich>
      </c:tx>
      <c:layout>
        <c:manualLayout>
          <c:xMode val="edge"/>
          <c:yMode val="edge"/>
          <c:x val="0.1332313112023788"/>
          <c:y val="3.806239945813224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5222052067381321"/>
          <c:y val="0.42675966542244514"/>
          <c:w val="0.3195507912200104"/>
          <c:h val="0.28950440018527102"/>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Lbls>
            <c:dLbl>
              <c:idx val="0"/>
              <c:layout>
                <c:manualLayout>
                  <c:x val="0.10169626958957848"/>
                  <c:y val="-3.6298332134334602E-2"/>
                </c:manualLayout>
              </c:layout>
              <c:dLblPos val="bestFit"/>
              <c:showLegendKey val="0"/>
              <c:showVal val="0"/>
              <c:showCatName val="1"/>
              <c:showSerName val="0"/>
              <c:showPercent val="1"/>
              <c:showBubbleSize val="0"/>
            </c:dLbl>
            <c:dLbl>
              <c:idx val="1"/>
              <c:layout>
                <c:manualLayout>
                  <c:x val="-0.10020314076360672"/>
                  <c:y val="8.6612356846397662E-2"/>
                </c:manualLayout>
              </c:layout>
              <c:dLblPos val="bestFit"/>
              <c:showLegendKey val="0"/>
              <c:showVal val="0"/>
              <c:showCatName val="1"/>
              <c:showSerName val="0"/>
              <c:showPercent val="1"/>
              <c:showBubbleSize val="0"/>
            </c:dLbl>
            <c:dLbl>
              <c:idx val="2"/>
              <c:layout>
                <c:manualLayout>
                  <c:x val="-9.3170788567202442E-2"/>
                  <c:y val="-7.7544123799203321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it-IT"/>
              </a:p>
            </c:txPr>
            <c:showLegendKey val="0"/>
            <c:showVal val="0"/>
            <c:showCatName val="1"/>
            <c:showSerName val="0"/>
            <c:showPercent val="1"/>
            <c:showBubbleSize val="0"/>
            <c:showLeaderLines val="1"/>
          </c:dLbls>
          <c:cat>
            <c:strRef>
              <c:f>'tav12345'!$A$33:$A$35</c:f>
              <c:strCache>
                <c:ptCount val="3"/>
                <c:pt idx="0">
                  <c:v>A vela (con o senza motore ausiliario)</c:v>
                </c:pt>
                <c:pt idx="1">
                  <c:v>A motore</c:v>
                </c:pt>
                <c:pt idx="2">
                  <c:v>Navi</c:v>
                </c:pt>
              </c:strCache>
            </c:strRef>
          </c:cat>
          <c:val>
            <c:numRef>
              <c:f>'tav12345'!$G$33:$G$35</c:f>
              <c:numCache>
                <c:formatCode>_(* #,##0_);_(* \(#,##0\);_(* "-"_);_(@_)</c:formatCode>
                <c:ptCount val="3"/>
                <c:pt idx="0">
                  <c:v>18635</c:v>
                </c:pt>
                <c:pt idx="1">
                  <c:v>53195</c:v>
                </c:pt>
                <c:pt idx="2">
                  <c:v>189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t-I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50</xdr:row>
      <xdr:rowOff>0</xdr:rowOff>
    </xdr:from>
    <xdr:to>
      <xdr:col>6</xdr:col>
      <xdr:colOff>704850</xdr:colOff>
      <xdr:row>65</xdr:row>
      <xdr:rowOff>152400</xdr:rowOff>
    </xdr:to>
    <xdr:graphicFrame macro="">
      <xdr:nvGraphicFramePr>
        <xdr:cNvPr id="2150601"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66</xdr:row>
      <xdr:rowOff>104775</xdr:rowOff>
    </xdr:from>
    <xdr:to>
      <xdr:col>7</xdr:col>
      <xdr:colOff>0</xdr:colOff>
      <xdr:row>81</xdr:row>
      <xdr:rowOff>28575</xdr:rowOff>
    </xdr:to>
    <xdr:graphicFrame macro="">
      <xdr:nvGraphicFramePr>
        <xdr:cNvPr id="215060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82</xdr:row>
      <xdr:rowOff>28575</xdr:rowOff>
    </xdr:from>
    <xdr:to>
      <xdr:col>7</xdr:col>
      <xdr:colOff>0</xdr:colOff>
      <xdr:row>96</xdr:row>
      <xdr:rowOff>38100</xdr:rowOff>
    </xdr:to>
    <xdr:graphicFrame macro="">
      <xdr:nvGraphicFramePr>
        <xdr:cNvPr id="215060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97</xdr:row>
      <xdr:rowOff>47625</xdr:rowOff>
    </xdr:from>
    <xdr:to>
      <xdr:col>6</xdr:col>
      <xdr:colOff>504825</xdr:colOff>
      <xdr:row>111</xdr:row>
      <xdr:rowOff>142875</xdr:rowOff>
    </xdr:to>
    <xdr:graphicFrame macro="">
      <xdr:nvGraphicFramePr>
        <xdr:cNvPr id="215060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nadia.bonafe\Desktop\consistenza%202006\Documenti\Diporto%201997\consistenz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ugenio/Downloads/LAVORO/Capitolo%202%20ok%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ugenio/Downloads/LAVORO/Capitolo%203%20ok%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ist"/>
      <sheetName val="nuove iscriz"/>
      <sheetName val="grafici"/>
      <sheetName val="tbgr"/>
      <sheetName val="serst"/>
      <sheetName val="gr"/>
      <sheetName val="riass"/>
      <sheetName val="CPcons"/>
      <sheetName val="CPisc"/>
      <sheetName val="REGcon"/>
      <sheetName val="REGisc"/>
    </sheetNames>
    <sheetDataSet>
      <sheetData sheetId="0">
        <row r="4">
          <cell r="A4" t="str">
            <v>cp</v>
          </cell>
          <cell r="B4" t="str">
            <v>Uffici marittimi</v>
          </cell>
          <cell r="C4" t="str">
            <v>v1</v>
          </cell>
          <cell r="D4" t="str">
            <v>v2</v>
          </cell>
          <cell r="E4" t="str">
            <v>v3</v>
          </cell>
          <cell r="F4" t="str">
            <v>v4</v>
          </cell>
          <cell r="G4" t="str">
            <v>v5</v>
          </cell>
          <cell r="H4" t="str">
            <v>m1</v>
          </cell>
          <cell r="I4" t="str">
            <v>m2</v>
          </cell>
          <cell r="J4" t="str">
            <v>m3</v>
          </cell>
          <cell r="K4" t="str">
            <v>m4</v>
          </cell>
          <cell r="L4" t="str">
            <v>m5</v>
          </cell>
          <cell r="M4" t="str">
            <v>mv1</v>
          </cell>
          <cell r="N4" t="str">
            <v>mv2</v>
          </cell>
          <cell r="O4" t="str">
            <v>mv3</v>
          </cell>
          <cell r="P4" t="str">
            <v>mv4</v>
          </cell>
          <cell r="Q4" t="str">
            <v>mv5</v>
          </cell>
          <cell r="R4" t="str">
            <v>n</v>
          </cell>
        </row>
        <row r="5">
          <cell r="A5">
            <v>1</v>
          </cell>
          <cell r="B5" t="str">
            <v>Imperia</v>
          </cell>
          <cell r="C5">
            <v>9</v>
          </cell>
          <cell r="D5">
            <v>34</v>
          </cell>
          <cell r="E5">
            <v>67</v>
          </cell>
          <cell r="F5">
            <v>35</v>
          </cell>
          <cell r="G5">
            <v>1</v>
          </cell>
          <cell r="H5">
            <v>90</v>
          </cell>
          <cell r="I5">
            <v>65</v>
          </cell>
          <cell r="J5">
            <v>39</v>
          </cell>
          <cell r="K5">
            <v>35</v>
          </cell>
          <cell r="L5">
            <v>3</v>
          </cell>
          <cell r="M5">
            <v>0</v>
          </cell>
          <cell r="N5">
            <v>0</v>
          </cell>
          <cell r="O5">
            <v>3</v>
          </cell>
          <cell r="P5">
            <v>0</v>
          </cell>
          <cell r="Q5">
            <v>0</v>
          </cell>
          <cell r="R5">
            <v>2</v>
          </cell>
        </row>
        <row r="6">
          <cell r="A6">
            <v>1</v>
          </cell>
          <cell r="B6" t="str">
            <v>Sanremo</v>
          </cell>
          <cell r="C6">
            <v>7</v>
          </cell>
          <cell r="D6">
            <v>101</v>
          </cell>
          <cell r="E6">
            <v>148</v>
          </cell>
          <cell r="F6">
            <v>97</v>
          </cell>
          <cell r="G6">
            <v>5</v>
          </cell>
          <cell r="H6">
            <v>204</v>
          </cell>
          <cell r="I6">
            <v>252</v>
          </cell>
          <cell r="J6">
            <v>142</v>
          </cell>
          <cell r="K6">
            <v>120</v>
          </cell>
          <cell r="L6">
            <v>18</v>
          </cell>
          <cell r="M6">
            <v>0</v>
          </cell>
          <cell r="N6">
            <v>2</v>
          </cell>
          <cell r="O6">
            <v>8</v>
          </cell>
          <cell r="P6">
            <v>7</v>
          </cell>
          <cell r="Q6">
            <v>0</v>
          </cell>
          <cell r="R6">
            <v>2</v>
          </cell>
        </row>
        <row r="7">
          <cell r="A7">
            <v>1</v>
          </cell>
          <cell r="B7" t="str">
            <v>Ventimiglia</v>
          </cell>
          <cell r="C7">
            <v>0</v>
          </cell>
          <cell r="D7">
            <v>0</v>
          </cell>
          <cell r="E7">
            <v>3</v>
          </cell>
          <cell r="F7">
            <v>4</v>
          </cell>
          <cell r="G7">
            <v>0</v>
          </cell>
          <cell r="H7">
            <v>1</v>
          </cell>
          <cell r="I7">
            <v>4</v>
          </cell>
          <cell r="J7">
            <v>3</v>
          </cell>
          <cell r="K7">
            <v>4</v>
          </cell>
          <cell r="L7">
            <v>2</v>
          </cell>
          <cell r="M7">
            <v>0</v>
          </cell>
          <cell r="N7">
            <v>0</v>
          </cell>
          <cell r="O7">
            <v>0</v>
          </cell>
          <cell r="P7">
            <v>0</v>
          </cell>
          <cell r="Q7">
            <v>0</v>
          </cell>
          <cell r="R7">
            <v>0</v>
          </cell>
        </row>
        <row r="8">
          <cell r="A8">
            <v>2</v>
          </cell>
          <cell r="B8" t="str">
            <v>Savona</v>
          </cell>
          <cell r="C8">
            <v>90</v>
          </cell>
          <cell r="D8">
            <v>105</v>
          </cell>
          <cell r="E8">
            <v>167</v>
          </cell>
          <cell r="F8">
            <v>76</v>
          </cell>
          <cell r="G8">
            <v>33</v>
          </cell>
          <cell r="H8">
            <v>750</v>
          </cell>
          <cell r="I8">
            <v>228</v>
          </cell>
          <cell r="J8">
            <v>157</v>
          </cell>
          <cell r="K8">
            <v>92</v>
          </cell>
          <cell r="L8">
            <v>37</v>
          </cell>
          <cell r="M8">
            <v>1</v>
          </cell>
          <cell r="N8">
            <v>9</v>
          </cell>
          <cell r="O8">
            <v>12</v>
          </cell>
          <cell r="P8">
            <v>13</v>
          </cell>
          <cell r="Q8">
            <v>3</v>
          </cell>
          <cell r="R8">
            <v>5</v>
          </cell>
        </row>
        <row r="9">
          <cell r="A9">
            <v>2</v>
          </cell>
          <cell r="B9" t="str">
            <v>Alassio</v>
          </cell>
          <cell r="C9">
            <v>0</v>
          </cell>
          <cell r="D9">
            <v>6</v>
          </cell>
          <cell r="E9">
            <v>11</v>
          </cell>
          <cell r="F9">
            <v>4</v>
          </cell>
          <cell r="G9">
            <v>0</v>
          </cell>
          <cell r="H9">
            <v>58</v>
          </cell>
          <cell r="I9">
            <v>109</v>
          </cell>
          <cell r="J9">
            <v>68</v>
          </cell>
          <cell r="K9">
            <v>24</v>
          </cell>
          <cell r="L9">
            <v>2</v>
          </cell>
          <cell r="M9">
            <v>0</v>
          </cell>
          <cell r="N9">
            <v>0</v>
          </cell>
          <cell r="O9">
            <v>3</v>
          </cell>
          <cell r="P9">
            <v>0</v>
          </cell>
          <cell r="Q9">
            <v>0</v>
          </cell>
          <cell r="R9">
            <v>0</v>
          </cell>
        </row>
        <row r="10">
          <cell r="A10">
            <v>2</v>
          </cell>
          <cell r="B10" t="str">
            <v>Finale Ligure</v>
          </cell>
          <cell r="C10">
            <v>0</v>
          </cell>
          <cell r="D10">
            <v>1</v>
          </cell>
          <cell r="E10">
            <v>4</v>
          </cell>
          <cell r="F10">
            <v>1</v>
          </cell>
          <cell r="G10">
            <v>0</v>
          </cell>
          <cell r="H10">
            <v>6</v>
          </cell>
          <cell r="I10">
            <v>5</v>
          </cell>
          <cell r="J10">
            <v>2</v>
          </cell>
          <cell r="K10">
            <v>2</v>
          </cell>
          <cell r="L10">
            <v>0</v>
          </cell>
          <cell r="M10">
            <v>0</v>
          </cell>
          <cell r="N10">
            <v>0</v>
          </cell>
          <cell r="O10">
            <v>0</v>
          </cell>
          <cell r="P10">
            <v>0</v>
          </cell>
          <cell r="Q10">
            <v>0</v>
          </cell>
          <cell r="R10">
            <v>0</v>
          </cell>
        </row>
        <row r="11">
          <cell r="A11">
            <v>2</v>
          </cell>
          <cell r="B11" t="str">
            <v>Varazze</v>
          </cell>
          <cell r="C11">
            <v>4</v>
          </cell>
          <cell r="D11">
            <v>11</v>
          </cell>
          <cell r="E11">
            <v>19</v>
          </cell>
          <cell r="F11">
            <v>9</v>
          </cell>
          <cell r="G11">
            <v>0</v>
          </cell>
          <cell r="H11">
            <v>53</v>
          </cell>
          <cell r="I11">
            <v>35</v>
          </cell>
          <cell r="J11">
            <v>38</v>
          </cell>
          <cell r="K11">
            <v>9</v>
          </cell>
          <cell r="L11">
            <v>0</v>
          </cell>
          <cell r="M11">
            <v>0</v>
          </cell>
          <cell r="N11">
            <v>0</v>
          </cell>
          <cell r="O11">
            <v>3</v>
          </cell>
          <cell r="P11">
            <v>0</v>
          </cell>
          <cell r="Q11">
            <v>0</v>
          </cell>
          <cell r="R11">
            <v>0</v>
          </cell>
        </row>
        <row r="12">
          <cell r="A12">
            <v>2</v>
          </cell>
          <cell r="B12" t="str">
            <v>Loano</v>
          </cell>
          <cell r="C12">
            <v>3</v>
          </cell>
          <cell r="D12">
            <v>18</v>
          </cell>
          <cell r="E12">
            <v>44</v>
          </cell>
          <cell r="F12">
            <v>10</v>
          </cell>
          <cell r="G12">
            <v>1</v>
          </cell>
          <cell r="H12">
            <v>115</v>
          </cell>
          <cell r="I12">
            <v>202</v>
          </cell>
          <cell r="J12">
            <v>69</v>
          </cell>
          <cell r="K12">
            <v>54</v>
          </cell>
          <cell r="L12">
            <v>0</v>
          </cell>
          <cell r="M12">
            <v>2</v>
          </cell>
          <cell r="N12">
            <v>3</v>
          </cell>
          <cell r="O12">
            <v>8</v>
          </cell>
          <cell r="P12">
            <v>5</v>
          </cell>
          <cell r="Q12">
            <v>0</v>
          </cell>
          <cell r="R12">
            <v>0</v>
          </cell>
        </row>
        <row r="13">
          <cell r="A13">
            <v>2</v>
          </cell>
          <cell r="B13" t="str">
            <v>Noli</v>
          </cell>
          <cell r="C13">
            <v>0</v>
          </cell>
          <cell r="D13">
            <v>0</v>
          </cell>
          <cell r="E13">
            <v>0</v>
          </cell>
          <cell r="F13">
            <v>0</v>
          </cell>
          <cell r="G13">
            <v>0</v>
          </cell>
          <cell r="H13">
            <v>2</v>
          </cell>
          <cell r="I13">
            <v>0</v>
          </cell>
          <cell r="J13">
            <v>0</v>
          </cell>
          <cell r="K13">
            <v>0</v>
          </cell>
          <cell r="L13">
            <v>0</v>
          </cell>
          <cell r="M13">
            <v>0</v>
          </cell>
          <cell r="N13">
            <v>0</v>
          </cell>
          <cell r="O13">
            <v>0</v>
          </cell>
          <cell r="P13">
            <v>0</v>
          </cell>
          <cell r="Q13">
            <v>0</v>
          </cell>
          <cell r="R13">
            <v>0</v>
          </cell>
        </row>
        <row r="14">
          <cell r="A14">
            <v>2</v>
          </cell>
          <cell r="B14" t="str">
            <v>Spotorno</v>
          </cell>
          <cell r="C14">
            <v>0</v>
          </cell>
          <cell r="D14">
            <v>0</v>
          </cell>
          <cell r="E14">
            <v>0</v>
          </cell>
          <cell r="F14">
            <v>0</v>
          </cell>
          <cell r="G14">
            <v>0</v>
          </cell>
          <cell r="H14">
            <v>3</v>
          </cell>
          <cell r="I14">
            <v>1</v>
          </cell>
          <cell r="J14">
            <v>0</v>
          </cell>
          <cell r="K14">
            <v>0</v>
          </cell>
          <cell r="L14">
            <v>0</v>
          </cell>
          <cell r="M14">
            <v>0</v>
          </cell>
          <cell r="N14">
            <v>0</v>
          </cell>
          <cell r="O14">
            <v>0</v>
          </cell>
          <cell r="P14">
            <v>0</v>
          </cell>
          <cell r="Q14">
            <v>0</v>
          </cell>
          <cell r="R14">
            <v>0</v>
          </cell>
        </row>
        <row r="15">
          <cell r="A15">
            <v>3</v>
          </cell>
          <cell r="B15" t="str">
            <v>Genova</v>
          </cell>
          <cell r="C15">
            <v>46</v>
          </cell>
          <cell r="D15">
            <v>149</v>
          </cell>
          <cell r="E15">
            <v>1321</v>
          </cell>
          <cell r="F15">
            <v>69</v>
          </cell>
          <cell r="G15">
            <v>10</v>
          </cell>
          <cell r="H15">
            <v>1500</v>
          </cell>
          <cell r="I15">
            <v>451</v>
          </cell>
          <cell r="J15">
            <v>162</v>
          </cell>
          <cell r="K15">
            <v>80</v>
          </cell>
          <cell r="L15">
            <v>11</v>
          </cell>
          <cell r="M15">
            <v>0</v>
          </cell>
          <cell r="N15">
            <v>4</v>
          </cell>
          <cell r="O15">
            <v>2</v>
          </cell>
          <cell r="P15">
            <v>12</v>
          </cell>
          <cell r="Q15">
            <v>3</v>
          </cell>
          <cell r="R15">
            <v>3</v>
          </cell>
        </row>
        <row r="16">
          <cell r="A16">
            <v>3</v>
          </cell>
          <cell r="B16" t="str">
            <v>Santa Margherita Ligure</v>
          </cell>
          <cell r="C16">
            <v>10</v>
          </cell>
          <cell r="D16">
            <v>107</v>
          </cell>
          <cell r="E16">
            <v>267</v>
          </cell>
          <cell r="F16">
            <v>116</v>
          </cell>
          <cell r="G16">
            <v>3</v>
          </cell>
          <cell r="H16">
            <v>901</v>
          </cell>
          <cell r="I16">
            <v>907</v>
          </cell>
          <cell r="J16">
            <v>5</v>
          </cell>
          <cell r="K16">
            <v>421</v>
          </cell>
          <cell r="L16">
            <v>80</v>
          </cell>
          <cell r="M16">
            <v>0</v>
          </cell>
          <cell r="N16">
            <v>2</v>
          </cell>
          <cell r="O16">
            <v>532</v>
          </cell>
          <cell r="P16">
            <v>12</v>
          </cell>
          <cell r="Q16">
            <v>3</v>
          </cell>
          <cell r="R16">
            <v>18</v>
          </cell>
        </row>
        <row r="17">
          <cell r="A17">
            <v>3</v>
          </cell>
          <cell r="B17" t="str">
            <v>Camogli</v>
          </cell>
          <cell r="C17">
            <v>0</v>
          </cell>
          <cell r="D17">
            <v>2</v>
          </cell>
          <cell r="E17">
            <v>8</v>
          </cell>
          <cell r="F17">
            <v>6</v>
          </cell>
          <cell r="G17">
            <v>1</v>
          </cell>
          <cell r="H17">
            <v>198</v>
          </cell>
          <cell r="I17">
            <v>502</v>
          </cell>
          <cell r="J17">
            <v>295</v>
          </cell>
          <cell r="K17">
            <v>202</v>
          </cell>
          <cell r="L17">
            <v>14</v>
          </cell>
          <cell r="M17">
            <v>0</v>
          </cell>
          <cell r="N17">
            <v>0</v>
          </cell>
          <cell r="O17">
            <v>0</v>
          </cell>
          <cell r="P17">
            <v>0</v>
          </cell>
          <cell r="Q17">
            <v>0</v>
          </cell>
          <cell r="R17">
            <v>0</v>
          </cell>
        </row>
        <row r="18">
          <cell r="A18">
            <v>3</v>
          </cell>
          <cell r="B18" t="str">
            <v>Arenzano</v>
          </cell>
          <cell r="C18">
            <v>0</v>
          </cell>
          <cell r="D18">
            <v>17</v>
          </cell>
          <cell r="E18">
            <v>24</v>
          </cell>
          <cell r="F18">
            <v>28</v>
          </cell>
          <cell r="G18">
            <v>3</v>
          </cell>
          <cell r="H18">
            <v>630</v>
          </cell>
          <cell r="I18">
            <v>527</v>
          </cell>
          <cell r="J18">
            <v>239</v>
          </cell>
          <cell r="K18">
            <v>113</v>
          </cell>
          <cell r="L18">
            <v>15</v>
          </cell>
          <cell r="M18">
            <v>0</v>
          </cell>
          <cell r="N18">
            <v>0</v>
          </cell>
          <cell r="O18">
            <v>1</v>
          </cell>
          <cell r="P18">
            <v>0</v>
          </cell>
          <cell r="Q18">
            <v>0</v>
          </cell>
          <cell r="R18">
            <v>0</v>
          </cell>
        </row>
        <row r="19">
          <cell r="A19">
            <v>3</v>
          </cell>
          <cell r="B19" t="str">
            <v>Approdo di Recco</v>
          </cell>
          <cell r="C19">
            <v>0</v>
          </cell>
          <cell r="D19">
            <v>0</v>
          </cell>
          <cell r="E19">
            <v>0</v>
          </cell>
          <cell r="F19">
            <v>0</v>
          </cell>
          <cell r="G19">
            <v>0</v>
          </cell>
          <cell r="H19">
            <v>0</v>
          </cell>
          <cell r="I19">
            <v>0</v>
          </cell>
          <cell r="J19">
            <v>1</v>
          </cell>
          <cell r="K19">
            <v>0</v>
          </cell>
          <cell r="L19">
            <v>0</v>
          </cell>
          <cell r="M19">
            <v>0</v>
          </cell>
          <cell r="N19">
            <v>0</v>
          </cell>
          <cell r="O19">
            <v>0</v>
          </cell>
          <cell r="P19">
            <v>0</v>
          </cell>
          <cell r="Q19">
            <v>0</v>
          </cell>
          <cell r="R19">
            <v>0</v>
          </cell>
        </row>
        <row r="20">
          <cell r="A20">
            <v>3</v>
          </cell>
          <cell r="B20" t="str">
            <v>Rapallo</v>
          </cell>
          <cell r="C20">
            <v>2</v>
          </cell>
          <cell r="D20">
            <v>21</v>
          </cell>
          <cell r="E20">
            <v>70</v>
          </cell>
          <cell r="F20">
            <v>67</v>
          </cell>
          <cell r="G20">
            <v>0</v>
          </cell>
          <cell r="H20">
            <v>314</v>
          </cell>
          <cell r="I20">
            <v>181</v>
          </cell>
          <cell r="J20">
            <v>71</v>
          </cell>
          <cell r="K20">
            <v>56</v>
          </cell>
          <cell r="L20">
            <v>1</v>
          </cell>
          <cell r="M20">
            <v>0</v>
          </cell>
          <cell r="N20">
            <v>0</v>
          </cell>
          <cell r="O20">
            <v>1</v>
          </cell>
          <cell r="P20">
            <v>0</v>
          </cell>
          <cell r="Q20">
            <v>0</v>
          </cell>
          <cell r="R20">
            <v>0</v>
          </cell>
        </row>
        <row r="21">
          <cell r="A21">
            <v>3</v>
          </cell>
          <cell r="B21" t="str">
            <v>Portofino</v>
          </cell>
          <cell r="C21">
            <v>0</v>
          </cell>
          <cell r="D21">
            <v>10</v>
          </cell>
          <cell r="E21">
            <v>40</v>
          </cell>
          <cell r="F21">
            <v>33</v>
          </cell>
          <cell r="G21">
            <v>2</v>
          </cell>
          <cell r="H21">
            <v>55</v>
          </cell>
          <cell r="I21">
            <v>145</v>
          </cell>
          <cell r="J21">
            <v>108</v>
          </cell>
          <cell r="K21">
            <v>69</v>
          </cell>
          <cell r="L21">
            <v>6</v>
          </cell>
          <cell r="M21">
            <v>0</v>
          </cell>
          <cell r="N21">
            <v>0</v>
          </cell>
          <cell r="O21">
            <v>1</v>
          </cell>
          <cell r="P21">
            <v>2</v>
          </cell>
          <cell r="Q21">
            <v>0</v>
          </cell>
          <cell r="R21">
            <v>0</v>
          </cell>
        </row>
        <row r="22">
          <cell r="A22">
            <v>3</v>
          </cell>
          <cell r="B22" t="str">
            <v>Lavagna</v>
          </cell>
          <cell r="C22">
            <v>1</v>
          </cell>
          <cell r="D22">
            <v>58</v>
          </cell>
          <cell r="E22">
            <v>118</v>
          </cell>
          <cell r="F22">
            <v>97</v>
          </cell>
          <cell r="G22">
            <v>3</v>
          </cell>
          <cell r="H22">
            <v>81</v>
          </cell>
          <cell r="I22">
            <v>182</v>
          </cell>
          <cell r="J22">
            <v>145</v>
          </cell>
          <cell r="K22">
            <v>128</v>
          </cell>
          <cell r="L22">
            <v>8</v>
          </cell>
          <cell r="M22">
            <v>0</v>
          </cell>
          <cell r="N22">
            <v>1</v>
          </cell>
          <cell r="O22">
            <v>8</v>
          </cell>
          <cell r="P22">
            <v>9</v>
          </cell>
          <cell r="Q22">
            <v>1</v>
          </cell>
          <cell r="R22">
            <v>0</v>
          </cell>
        </row>
        <row r="23">
          <cell r="A23">
            <v>3</v>
          </cell>
          <cell r="B23" t="str">
            <v>Riva Trigoso</v>
          </cell>
          <cell r="C23">
            <v>0</v>
          </cell>
          <cell r="D23">
            <v>5</v>
          </cell>
          <cell r="E23">
            <v>14</v>
          </cell>
          <cell r="F23">
            <v>10</v>
          </cell>
          <cell r="G23">
            <v>3</v>
          </cell>
          <cell r="H23">
            <v>46</v>
          </cell>
          <cell r="I23">
            <v>98</v>
          </cell>
          <cell r="J23">
            <v>72</v>
          </cell>
          <cell r="K23">
            <v>53</v>
          </cell>
          <cell r="L23">
            <v>4</v>
          </cell>
          <cell r="M23">
            <v>0</v>
          </cell>
          <cell r="N23">
            <v>0</v>
          </cell>
          <cell r="O23">
            <v>0</v>
          </cell>
          <cell r="P23">
            <v>1</v>
          </cell>
          <cell r="Q23">
            <v>1</v>
          </cell>
          <cell r="R23">
            <v>0</v>
          </cell>
        </row>
        <row r="24">
          <cell r="A24">
            <v>3</v>
          </cell>
          <cell r="B24" t="str">
            <v>Chiavari</v>
          </cell>
          <cell r="C24">
            <v>1</v>
          </cell>
          <cell r="D24">
            <v>8</v>
          </cell>
          <cell r="E24">
            <v>22</v>
          </cell>
          <cell r="F24">
            <v>26</v>
          </cell>
          <cell r="G24">
            <v>0</v>
          </cell>
          <cell r="H24">
            <v>8</v>
          </cell>
          <cell r="I24">
            <v>48</v>
          </cell>
          <cell r="J24">
            <v>52</v>
          </cell>
          <cell r="K24">
            <v>61</v>
          </cell>
          <cell r="L24">
            <v>7</v>
          </cell>
          <cell r="M24">
            <v>0</v>
          </cell>
          <cell r="N24">
            <v>0</v>
          </cell>
          <cell r="O24">
            <v>2</v>
          </cell>
          <cell r="P24">
            <v>3</v>
          </cell>
          <cell r="Q24">
            <v>0</v>
          </cell>
          <cell r="R24">
            <v>0</v>
          </cell>
        </row>
        <row r="25">
          <cell r="A25">
            <v>4</v>
          </cell>
          <cell r="B25" t="str">
            <v>La Spezia</v>
          </cell>
          <cell r="C25">
            <v>17</v>
          </cell>
          <cell r="D25">
            <v>168</v>
          </cell>
          <cell r="E25">
            <v>158</v>
          </cell>
          <cell r="F25">
            <v>77</v>
          </cell>
          <cell r="G25">
            <v>6</v>
          </cell>
          <cell r="H25">
            <v>403</v>
          </cell>
          <cell r="I25">
            <v>268</v>
          </cell>
          <cell r="J25">
            <v>101</v>
          </cell>
          <cell r="K25">
            <v>96</v>
          </cell>
          <cell r="L25">
            <v>17</v>
          </cell>
          <cell r="M25">
            <v>0</v>
          </cell>
          <cell r="N25">
            <v>4</v>
          </cell>
          <cell r="O25">
            <v>4</v>
          </cell>
          <cell r="P25">
            <v>10</v>
          </cell>
          <cell r="Q25">
            <v>0</v>
          </cell>
          <cell r="R25">
            <v>14</v>
          </cell>
        </row>
        <row r="26">
          <cell r="A26">
            <v>4</v>
          </cell>
          <cell r="B26" t="str">
            <v>Levanto</v>
          </cell>
          <cell r="C26">
            <v>0</v>
          </cell>
          <cell r="D26">
            <v>0</v>
          </cell>
          <cell r="E26">
            <v>0</v>
          </cell>
          <cell r="F26">
            <v>0</v>
          </cell>
          <cell r="G26">
            <v>0</v>
          </cell>
          <cell r="H26">
            <v>0</v>
          </cell>
          <cell r="I26">
            <v>0</v>
          </cell>
          <cell r="J26">
            <v>1</v>
          </cell>
          <cell r="K26">
            <v>0</v>
          </cell>
          <cell r="L26">
            <v>0</v>
          </cell>
          <cell r="M26">
            <v>0</v>
          </cell>
          <cell r="N26">
            <v>0</v>
          </cell>
          <cell r="O26">
            <v>0</v>
          </cell>
          <cell r="P26">
            <v>0</v>
          </cell>
          <cell r="Q26">
            <v>0</v>
          </cell>
          <cell r="R26">
            <v>0</v>
          </cell>
        </row>
        <row r="27">
          <cell r="A27">
            <v>5</v>
          </cell>
          <cell r="B27" t="str">
            <v>Marina di Carrara</v>
          </cell>
          <cell r="C27">
            <v>8</v>
          </cell>
          <cell r="D27">
            <v>32</v>
          </cell>
          <cell r="E27">
            <v>43</v>
          </cell>
          <cell r="F27">
            <v>19</v>
          </cell>
          <cell r="G27">
            <v>2</v>
          </cell>
          <cell r="H27">
            <v>171</v>
          </cell>
          <cell r="I27">
            <v>98</v>
          </cell>
          <cell r="J27">
            <v>45</v>
          </cell>
          <cell r="K27">
            <v>22</v>
          </cell>
          <cell r="L27">
            <v>0</v>
          </cell>
          <cell r="M27">
            <v>0</v>
          </cell>
          <cell r="N27">
            <v>0</v>
          </cell>
          <cell r="O27">
            <v>0</v>
          </cell>
          <cell r="P27">
            <v>1</v>
          </cell>
          <cell r="Q27">
            <v>0</v>
          </cell>
          <cell r="R27">
            <v>0</v>
          </cell>
        </row>
        <row r="28">
          <cell r="A28">
            <v>6</v>
          </cell>
          <cell r="B28" t="str">
            <v>Viareggio</v>
          </cell>
          <cell r="C28">
            <v>3</v>
          </cell>
          <cell r="D28">
            <v>54</v>
          </cell>
          <cell r="E28">
            <v>101</v>
          </cell>
          <cell r="F28">
            <v>76</v>
          </cell>
          <cell r="G28">
            <v>11</v>
          </cell>
          <cell r="H28">
            <v>188</v>
          </cell>
          <cell r="I28">
            <v>299</v>
          </cell>
          <cell r="J28">
            <v>186</v>
          </cell>
          <cell r="K28">
            <v>317</v>
          </cell>
          <cell r="L28">
            <v>74</v>
          </cell>
          <cell r="M28">
            <v>0</v>
          </cell>
          <cell r="N28">
            <v>6</v>
          </cell>
          <cell r="O28">
            <v>1</v>
          </cell>
          <cell r="P28">
            <v>3</v>
          </cell>
          <cell r="Q28">
            <v>6</v>
          </cell>
          <cell r="R28">
            <v>18</v>
          </cell>
        </row>
        <row r="29">
          <cell r="A29">
            <v>7</v>
          </cell>
          <cell r="B29" t="str">
            <v>Livorno</v>
          </cell>
          <cell r="C29">
            <v>49</v>
          </cell>
          <cell r="D29">
            <v>148</v>
          </cell>
          <cell r="E29">
            <v>169</v>
          </cell>
          <cell r="F29">
            <v>95</v>
          </cell>
          <cell r="G29">
            <v>2</v>
          </cell>
          <cell r="H29">
            <v>1061</v>
          </cell>
          <cell r="I29">
            <v>610</v>
          </cell>
          <cell r="J29">
            <v>174</v>
          </cell>
          <cell r="K29">
            <v>113</v>
          </cell>
          <cell r="L29">
            <v>20</v>
          </cell>
          <cell r="M29">
            <v>0</v>
          </cell>
          <cell r="N29">
            <v>1</v>
          </cell>
          <cell r="O29">
            <v>2</v>
          </cell>
          <cell r="P29">
            <v>5</v>
          </cell>
          <cell r="Q29">
            <v>0</v>
          </cell>
          <cell r="R29">
            <v>3</v>
          </cell>
        </row>
        <row r="30">
          <cell r="A30">
            <v>7</v>
          </cell>
          <cell r="B30" t="str">
            <v>Forte dei Marmi</v>
          </cell>
          <cell r="C30">
            <v>9</v>
          </cell>
          <cell r="D30">
            <v>0</v>
          </cell>
          <cell r="E30">
            <v>0</v>
          </cell>
          <cell r="F30">
            <v>0</v>
          </cell>
          <cell r="G30">
            <v>0</v>
          </cell>
          <cell r="H30">
            <v>84</v>
          </cell>
          <cell r="I30">
            <v>9</v>
          </cell>
          <cell r="J30">
            <v>4</v>
          </cell>
          <cell r="K30">
            <v>1</v>
          </cell>
          <cell r="L30">
            <v>0</v>
          </cell>
          <cell r="M30">
            <v>1</v>
          </cell>
          <cell r="N30">
            <v>2</v>
          </cell>
          <cell r="O30">
            <v>3</v>
          </cell>
          <cell r="P30">
            <v>1</v>
          </cell>
          <cell r="Q30">
            <v>0</v>
          </cell>
          <cell r="R30">
            <v>0</v>
          </cell>
        </row>
        <row r="31">
          <cell r="A31">
            <v>7</v>
          </cell>
          <cell r="B31" t="str">
            <v>Piombino</v>
          </cell>
          <cell r="C31">
            <v>0</v>
          </cell>
          <cell r="D31">
            <v>9</v>
          </cell>
          <cell r="E31">
            <v>0</v>
          </cell>
          <cell r="F31">
            <v>2</v>
          </cell>
          <cell r="G31">
            <v>0</v>
          </cell>
          <cell r="H31">
            <v>182</v>
          </cell>
          <cell r="I31">
            <v>68</v>
          </cell>
          <cell r="J31">
            <v>22</v>
          </cell>
          <cell r="K31">
            <v>7</v>
          </cell>
          <cell r="L31">
            <v>0</v>
          </cell>
          <cell r="M31">
            <v>0</v>
          </cell>
          <cell r="N31">
            <v>0</v>
          </cell>
          <cell r="O31">
            <v>0</v>
          </cell>
          <cell r="P31">
            <v>0</v>
          </cell>
          <cell r="Q31">
            <v>0</v>
          </cell>
          <cell r="R31">
            <v>0</v>
          </cell>
        </row>
        <row r="32">
          <cell r="A32">
            <v>7</v>
          </cell>
          <cell r="B32" t="str">
            <v>Porto Santo Stefano</v>
          </cell>
          <cell r="C32">
            <v>7</v>
          </cell>
          <cell r="D32">
            <v>54</v>
          </cell>
          <cell r="E32">
            <v>75</v>
          </cell>
          <cell r="F32">
            <v>43</v>
          </cell>
          <cell r="G32">
            <v>2</v>
          </cell>
          <cell r="H32">
            <v>283</v>
          </cell>
          <cell r="I32">
            <v>211</v>
          </cell>
          <cell r="J32">
            <v>81</v>
          </cell>
          <cell r="K32">
            <v>52</v>
          </cell>
          <cell r="L32">
            <v>21</v>
          </cell>
          <cell r="M32">
            <v>0</v>
          </cell>
          <cell r="N32">
            <v>0</v>
          </cell>
          <cell r="O32">
            <v>1</v>
          </cell>
          <cell r="P32">
            <v>1</v>
          </cell>
          <cell r="Q32">
            <v>0</v>
          </cell>
          <cell r="R32">
            <v>3</v>
          </cell>
        </row>
        <row r="33">
          <cell r="A33">
            <v>7</v>
          </cell>
          <cell r="B33" t="str">
            <v>Marina di Pisa</v>
          </cell>
          <cell r="C33">
            <v>0</v>
          </cell>
          <cell r="D33">
            <v>8</v>
          </cell>
          <cell r="E33">
            <v>5</v>
          </cell>
          <cell r="F33">
            <v>4</v>
          </cell>
          <cell r="G33">
            <v>0</v>
          </cell>
          <cell r="H33">
            <v>15</v>
          </cell>
          <cell r="I33">
            <v>22</v>
          </cell>
          <cell r="J33">
            <v>0</v>
          </cell>
          <cell r="K33">
            <v>5</v>
          </cell>
          <cell r="L33">
            <v>1</v>
          </cell>
          <cell r="M33">
            <v>0</v>
          </cell>
          <cell r="N33">
            <v>0</v>
          </cell>
          <cell r="O33">
            <v>0</v>
          </cell>
          <cell r="P33">
            <v>0</v>
          </cell>
          <cell r="Q33">
            <v>0</v>
          </cell>
          <cell r="R33">
            <v>0</v>
          </cell>
        </row>
        <row r="34">
          <cell r="A34">
            <v>7</v>
          </cell>
          <cell r="B34" t="str">
            <v>Castiglioncello</v>
          </cell>
          <cell r="C34">
            <v>7</v>
          </cell>
          <cell r="D34">
            <v>8</v>
          </cell>
          <cell r="E34">
            <v>4</v>
          </cell>
          <cell r="F34">
            <v>0</v>
          </cell>
          <cell r="G34">
            <v>0</v>
          </cell>
          <cell r="H34">
            <v>148</v>
          </cell>
          <cell r="I34">
            <v>119</v>
          </cell>
          <cell r="J34">
            <v>54</v>
          </cell>
          <cell r="K34">
            <v>20</v>
          </cell>
          <cell r="L34">
            <v>1</v>
          </cell>
          <cell r="M34">
            <v>0</v>
          </cell>
          <cell r="N34">
            <v>2</v>
          </cell>
          <cell r="O34">
            <v>1</v>
          </cell>
          <cell r="P34">
            <v>4</v>
          </cell>
          <cell r="Q34">
            <v>0</v>
          </cell>
          <cell r="R34">
            <v>0</v>
          </cell>
        </row>
        <row r="35">
          <cell r="A35">
            <v>7</v>
          </cell>
          <cell r="B35" t="str">
            <v>Vada</v>
          </cell>
          <cell r="C35">
            <v>5</v>
          </cell>
          <cell r="D35">
            <v>6</v>
          </cell>
          <cell r="E35">
            <v>1</v>
          </cell>
          <cell r="F35">
            <v>2</v>
          </cell>
          <cell r="G35">
            <v>0</v>
          </cell>
          <cell r="H35">
            <v>316</v>
          </cell>
          <cell r="I35">
            <v>165</v>
          </cell>
          <cell r="J35">
            <v>23</v>
          </cell>
          <cell r="K35">
            <v>7</v>
          </cell>
          <cell r="L35">
            <v>0</v>
          </cell>
          <cell r="M35">
            <v>0</v>
          </cell>
          <cell r="N35">
            <v>0</v>
          </cell>
          <cell r="O35">
            <v>0</v>
          </cell>
          <cell r="P35">
            <v>0</v>
          </cell>
          <cell r="Q35">
            <v>0</v>
          </cell>
          <cell r="R35">
            <v>0</v>
          </cell>
        </row>
        <row r="36">
          <cell r="A36">
            <v>7</v>
          </cell>
          <cell r="B36" t="str">
            <v>Cecina</v>
          </cell>
          <cell r="C36">
            <v>2</v>
          </cell>
          <cell r="D36">
            <v>6</v>
          </cell>
          <cell r="E36">
            <v>6</v>
          </cell>
          <cell r="F36">
            <v>2</v>
          </cell>
          <cell r="G36">
            <v>0</v>
          </cell>
          <cell r="H36">
            <v>99</v>
          </cell>
          <cell r="I36">
            <v>49</v>
          </cell>
          <cell r="J36">
            <v>24</v>
          </cell>
          <cell r="K36">
            <v>9</v>
          </cell>
          <cell r="L36">
            <v>1</v>
          </cell>
          <cell r="M36">
            <v>0</v>
          </cell>
          <cell r="N36">
            <v>1</v>
          </cell>
          <cell r="O36">
            <v>0</v>
          </cell>
          <cell r="P36">
            <v>0</v>
          </cell>
          <cell r="Q36">
            <v>0</v>
          </cell>
          <cell r="R36">
            <v>0</v>
          </cell>
        </row>
        <row r="37">
          <cell r="A37">
            <v>7</v>
          </cell>
          <cell r="B37" t="str">
            <v>Follonica</v>
          </cell>
          <cell r="C37">
            <v>0</v>
          </cell>
          <cell r="D37">
            <v>1</v>
          </cell>
          <cell r="E37">
            <v>0</v>
          </cell>
          <cell r="F37">
            <v>0</v>
          </cell>
          <cell r="G37">
            <v>0</v>
          </cell>
          <cell r="H37">
            <v>38</v>
          </cell>
          <cell r="I37">
            <v>22</v>
          </cell>
          <cell r="J37">
            <v>2</v>
          </cell>
          <cell r="K37">
            <v>2</v>
          </cell>
          <cell r="L37">
            <v>0</v>
          </cell>
          <cell r="M37">
            <v>0</v>
          </cell>
          <cell r="N37">
            <v>0</v>
          </cell>
          <cell r="O37">
            <v>0</v>
          </cell>
          <cell r="P37">
            <v>0</v>
          </cell>
          <cell r="Q37">
            <v>0</v>
          </cell>
          <cell r="R37">
            <v>0</v>
          </cell>
        </row>
        <row r="38">
          <cell r="A38">
            <v>7</v>
          </cell>
          <cell r="B38" t="str">
            <v>Talamone</v>
          </cell>
          <cell r="C38">
            <v>1</v>
          </cell>
          <cell r="D38">
            <v>9</v>
          </cell>
          <cell r="E38">
            <v>4</v>
          </cell>
          <cell r="F38">
            <v>2</v>
          </cell>
          <cell r="G38">
            <v>0</v>
          </cell>
          <cell r="H38">
            <v>11</v>
          </cell>
          <cell r="I38">
            <v>14</v>
          </cell>
          <cell r="J38">
            <v>3</v>
          </cell>
          <cell r="K38">
            <v>1</v>
          </cell>
          <cell r="L38">
            <v>0</v>
          </cell>
          <cell r="M38">
            <v>0</v>
          </cell>
          <cell r="N38">
            <v>0</v>
          </cell>
          <cell r="O38">
            <v>0</v>
          </cell>
          <cell r="P38">
            <v>0</v>
          </cell>
          <cell r="Q38">
            <v>0</v>
          </cell>
          <cell r="R38">
            <v>0</v>
          </cell>
        </row>
        <row r="39">
          <cell r="A39">
            <v>7</v>
          </cell>
          <cell r="B39" t="str">
            <v>Orbetello</v>
          </cell>
          <cell r="C39">
            <v>0</v>
          </cell>
          <cell r="D39">
            <v>2</v>
          </cell>
          <cell r="E39">
            <v>13</v>
          </cell>
          <cell r="F39">
            <v>6</v>
          </cell>
          <cell r="G39">
            <v>0</v>
          </cell>
          <cell r="H39">
            <v>13</v>
          </cell>
          <cell r="I39">
            <v>19</v>
          </cell>
          <cell r="J39">
            <v>4</v>
          </cell>
          <cell r="K39">
            <v>5</v>
          </cell>
          <cell r="L39">
            <v>0</v>
          </cell>
          <cell r="M39">
            <v>0</v>
          </cell>
          <cell r="N39">
            <v>0</v>
          </cell>
          <cell r="O39">
            <v>0</v>
          </cell>
          <cell r="P39">
            <v>0</v>
          </cell>
          <cell r="Q39">
            <v>0</v>
          </cell>
          <cell r="R39">
            <v>0</v>
          </cell>
        </row>
        <row r="40">
          <cell r="A40">
            <v>7</v>
          </cell>
          <cell r="B40" t="str">
            <v>Castiglione della Pescaia</v>
          </cell>
          <cell r="C40">
            <v>264</v>
          </cell>
          <cell r="D40">
            <v>216</v>
          </cell>
          <cell r="E40">
            <v>153</v>
          </cell>
          <cell r="F40">
            <v>58</v>
          </cell>
          <cell r="G40">
            <v>3</v>
          </cell>
          <cell r="H40">
            <v>0</v>
          </cell>
          <cell r="I40">
            <v>0</v>
          </cell>
          <cell r="J40">
            <v>0</v>
          </cell>
          <cell r="K40">
            <v>0</v>
          </cell>
          <cell r="L40">
            <v>0</v>
          </cell>
          <cell r="M40">
            <v>0</v>
          </cell>
          <cell r="N40">
            <v>0</v>
          </cell>
          <cell r="O40">
            <v>0</v>
          </cell>
          <cell r="P40">
            <v>0</v>
          </cell>
          <cell r="Q40">
            <v>0</v>
          </cell>
          <cell r="R40">
            <v>0</v>
          </cell>
        </row>
        <row r="41">
          <cell r="A41">
            <v>7</v>
          </cell>
          <cell r="B41" t="str">
            <v>Isola del Giglio</v>
          </cell>
          <cell r="C41">
            <v>0</v>
          </cell>
          <cell r="D41">
            <v>0</v>
          </cell>
          <cell r="E41">
            <v>0</v>
          </cell>
          <cell r="F41">
            <v>0</v>
          </cell>
          <cell r="G41">
            <v>0</v>
          </cell>
          <cell r="H41">
            <v>8</v>
          </cell>
          <cell r="I41">
            <v>0</v>
          </cell>
          <cell r="J41">
            <v>1</v>
          </cell>
          <cell r="K41">
            <v>0</v>
          </cell>
          <cell r="L41">
            <v>0</v>
          </cell>
          <cell r="M41">
            <v>0</v>
          </cell>
          <cell r="N41">
            <v>0</v>
          </cell>
          <cell r="O41">
            <v>0</v>
          </cell>
          <cell r="P41">
            <v>0</v>
          </cell>
          <cell r="Q41">
            <v>0</v>
          </cell>
          <cell r="R41">
            <v>0</v>
          </cell>
        </row>
        <row r="42">
          <cell r="A42">
            <v>7</v>
          </cell>
          <cell r="B42" t="str">
            <v>Porto Ercole</v>
          </cell>
          <cell r="C42">
            <v>1</v>
          </cell>
          <cell r="D42">
            <v>7</v>
          </cell>
          <cell r="E42">
            <v>24</v>
          </cell>
          <cell r="F42">
            <v>10</v>
          </cell>
          <cell r="G42">
            <v>0</v>
          </cell>
          <cell r="H42">
            <v>50</v>
          </cell>
          <cell r="I42">
            <v>61</v>
          </cell>
          <cell r="J42">
            <v>29</v>
          </cell>
          <cell r="K42">
            <v>21</v>
          </cell>
          <cell r="L42">
            <v>4</v>
          </cell>
          <cell r="M42">
            <v>0</v>
          </cell>
          <cell r="N42">
            <v>0</v>
          </cell>
          <cell r="O42">
            <v>1</v>
          </cell>
          <cell r="P42">
            <v>1</v>
          </cell>
          <cell r="Q42">
            <v>1</v>
          </cell>
          <cell r="R42">
            <v>0</v>
          </cell>
        </row>
        <row r="43">
          <cell r="A43">
            <v>7</v>
          </cell>
          <cell r="B43" t="str">
            <v>San Vincenzo</v>
          </cell>
          <cell r="C43">
            <v>2</v>
          </cell>
          <cell r="D43">
            <v>0</v>
          </cell>
          <cell r="E43">
            <v>0</v>
          </cell>
          <cell r="F43">
            <v>0</v>
          </cell>
          <cell r="G43">
            <v>0</v>
          </cell>
          <cell r="H43">
            <v>13</v>
          </cell>
          <cell r="I43">
            <v>6</v>
          </cell>
          <cell r="J43">
            <v>0</v>
          </cell>
          <cell r="K43">
            <v>0</v>
          </cell>
          <cell r="L43">
            <v>0</v>
          </cell>
          <cell r="M43">
            <v>0</v>
          </cell>
          <cell r="N43">
            <v>0</v>
          </cell>
          <cell r="O43">
            <v>0</v>
          </cell>
          <cell r="P43">
            <v>0</v>
          </cell>
          <cell r="Q43">
            <v>0</v>
          </cell>
          <cell r="R43">
            <v>0</v>
          </cell>
        </row>
        <row r="44">
          <cell r="A44">
            <v>7</v>
          </cell>
          <cell r="B44" t="str">
            <v>Marina di Grosseto</v>
          </cell>
          <cell r="C44">
            <v>2</v>
          </cell>
          <cell r="D44">
            <v>6</v>
          </cell>
          <cell r="E44">
            <v>7</v>
          </cell>
          <cell r="F44">
            <v>3</v>
          </cell>
          <cell r="G44">
            <v>0</v>
          </cell>
          <cell r="H44">
            <v>89</v>
          </cell>
          <cell r="I44">
            <v>21</v>
          </cell>
          <cell r="J44">
            <v>2</v>
          </cell>
          <cell r="K44">
            <v>0</v>
          </cell>
          <cell r="L44">
            <v>0</v>
          </cell>
          <cell r="M44">
            <v>0</v>
          </cell>
          <cell r="N44">
            <v>0</v>
          </cell>
          <cell r="O44">
            <v>0</v>
          </cell>
          <cell r="P44">
            <v>0</v>
          </cell>
          <cell r="Q44">
            <v>0</v>
          </cell>
          <cell r="R44">
            <v>0</v>
          </cell>
        </row>
        <row r="45">
          <cell r="A45">
            <v>8</v>
          </cell>
          <cell r="B45" t="str">
            <v>Portoferraio</v>
          </cell>
          <cell r="C45">
            <v>4</v>
          </cell>
          <cell r="D45">
            <v>31</v>
          </cell>
          <cell r="E45">
            <v>36</v>
          </cell>
          <cell r="F45">
            <v>2</v>
          </cell>
          <cell r="G45">
            <v>2</v>
          </cell>
          <cell r="H45">
            <v>258</v>
          </cell>
          <cell r="I45">
            <v>88</v>
          </cell>
          <cell r="J45">
            <v>30</v>
          </cell>
          <cell r="K45">
            <v>16</v>
          </cell>
          <cell r="L45">
            <v>3</v>
          </cell>
          <cell r="M45">
            <v>0</v>
          </cell>
          <cell r="N45">
            <v>2</v>
          </cell>
          <cell r="O45">
            <v>0</v>
          </cell>
          <cell r="P45">
            <v>0</v>
          </cell>
          <cell r="Q45">
            <v>0</v>
          </cell>
          <cell r="R45">
            <v>0</v>
          </cell>
        </row>
        <row r="46">
          <cell r="A46">
            <v>9</v>
          </cell>
          <cell r="B46" t="str">
            <v>Civitavecchia</v>
          </cell>
          <cell r="C46">
            <v>7</v>
          </cell>
          <cell r="D46">
            <v>20</v>
          </cell>
          <cell r="E46">
            <v>26</v>
          </cell>
          <cell r="F46">
            <v>10</v>
          </cell>
          <cell r="G46">
            <v>2</v>
          </cell>
          <cell r="H46">
            <v>146</v>
          </cell>
          <cell r="I46">
            <v>137</v>
          </cell>
          <cell r="J46">
            <v>29</v>
          </cell>
          <cell r="K46">
            <v>17</v>
          </cell>
          <cell r="L46">
            <v>2</v>
          </cell>
          <cell r="M46">
            <v>0</v>
          </cell>
          <cell r="N46">
            <v>0</v>
          </cell>
          <cell r="O46">
            <v>1</v>
          </cell>
          <cell r="P46">
            <v>0</v>
          </cell>
          <cell r="Q46">
            <v>0</v>
          </cell>
          <cell r="R46">
            <v>0</v>
          </cell>
        </row>
        <row r="47">
          <cell r="A47">
            <v>10</v>
          </cell>
          <cell r="B47" t="str">
            <v>Roma</v>
          </cell>
          <cell r="C47">
            <v>117</v>
          </cell>
          <cell r="D47">
            <v>432</v>
          </cell>
          <cell r="E47">
            <v>395</v>
          </cell>
          <cell r="F47">
            <v>215</v>
          </cell>
          <cell r="G47">
            <v>10</v>
          </cell>
          <cell r="H47">
            <v>1660</v>
          </cell>
          <cell r="I47">
            <v>846</v>
          </cell>
          <cell r="J47">
            <v>521</v>
          </cell>
          <cell r="K47">
            <v>428</v>
          </cell>
          <cell r="L47">
            <v>73</v>
          </cell>
          <cell r="M47">
            <v>0</v>
          </cell>
          <cell r="N47">
            <v>0</v>
          </cell>
          <cell r="O47">
            <v>0</v>
          </cell>
          <cell r="P47">
            <v>0</v>
          </cell>
          <cell r="Q47">
            <v>0</v>
          </cell>
          <cell r="R47">
            <v>9</v>
          </cell>
        </row>
        <row r="48">
          <cell r="A48">
            <v>10</v>
          </cell>
          <cell r="B48" t="str">
            <v>Torvajanica</v>
          </cell>
          <cell r="C48">
            <v>0</v>
          </cell>
          <cell r="D48">
            <v>2</v>
          </cell>
          <cell r="E48">
            <v>1</v>
          </cell>
          <cell r="F48">
            <v>0</v>
          </cell>
          <cell r="G48">
            <v>0</v>
          </cell>
          <cell r="H48">
            <v>64</v>
          </cell>
          <cell r="I48">
            <v>8</v>
          </cell>
          <cell r="J48">
            <v>1</v>
          </cell>
          <cell r="K48">
            <v>0</v>
          </cell>
          <cell r="L48">
            <v>0</v>
          </cell>
          <cell r="M48">
            <v>0</v>
          </cell>
          <cell r="N48">
            <v>0</v>
          </cell>
          <cell r="O48">
            <v>0</v>
          </cell>
          <cell r="P48">
            <v>0</v>
          </cell>
          <cell r="Q48">
            <v>0</v>
          </cell>
          <cell r="R48">
            <v>0</v>
          </cell>
        </row>
        <row r="49">
          <cell r="A49">
            <v>10</v>
          </cell>
          <cell r="B49" t="str">
            <v>Anzio</v>
          </cell>
          <cell r="C49">
            <v>18</v>
          </cell>
          <cell r="D49">
            <v>56</v>
          </cell>
          <cell r="E49">
            <v>72</v>
          </cell>
          <cell r="F49">
            <v>38</v>
          </cell>
          <cell r="G49">
            <v>0</v>
          </cell>
          <cell r="H49">
            <v>1066</v>
          </cell>
          <cell r="I49">
            <v>459</v>
          </cell>
          <cell r="J49">
            <v>189</v>
          </cell>
          <cell r="K49">
            <v>146</v>
          </cell>
          <cell r="L49">
            <v>16</v>
          </cell>
          <cell r="M49">
            <v>0</v>
          </cell>
          <cell r="N49">
            <v>0</v>
          </cell>
          <cell r="O49">
            <v>4</v>
          </cell>
          <cell r="P49">
            <v>0</v>
          </cell>
          <cell r="Q49">
            <v>0</v>
          </cell>
          <cell r="R49">
            <v>2</v>
          </cell>
        </row>
        <row r="50">
          <cell r="A50">
            <v>11</v>
          </cell>
          <cell r="B50" t="str">
            <v>Gaeta</v>
          </cell>
          <cell r="C50">
            <v>11</v>
          </cell>
          <cell r="D50">
            <v>41</v>
          </cell>
          <cell r="E50">
            <v>24</v>
          </cell>
          <cell r="F50">
            <v>5</v>
          </cell>
          <cell r="G50">
            <v>0</v>
          </cell>
          <cell r="H50">
            <v>385</v>
          </cell>
          <cell r="I50">
            <v>279</v>
          </cell>
          <cell r="J50">
            <v>162</v>
          </cell>
          <cell r="K50">
            <v>145</v>
          </cell>
          <cell r="L50">
            <v>5</v>
          </cell>
          <cell r="M50">
            <v>0</v>
          </cell>
          <cell r="N50">
            <v>2</v>
          </cell>
          <cell r="O50">
            <v>2</v>
          </cell>
          <cell r="P50">
            <v>0</v>
          </cell>
          <cell r="Q50">
            <v>0</v>
          </cell>
          <cell r="R50">
            <v>1</v>
          </cell>
        </row>
        <row r="51">
          <cell r="A51">
            <v>11</v>
          </cell>
          <cell r="B51" t="str">
            <v>Terracina</v>
          </cell>
          <cell r="C51">
            <v>0</v>
          </cell>
          <cell r="D51">
            <v>2</v>
          </cell>
          <cell r="E51">
            <v>1</v>
          </cell>
          <cell r="F51">
            <v>2</v>
          </cell>
          <cell r="G51">
            <v>0</v>
          </cell>
          <cell r="H51">
            <v>25</v>
          </cell>
          <cell r="I51">
            <v>16</v>
          </cell>
          <cell r="J51">
            <v>8</v>
          </cell>
          <cell r="K51">
            <v>5</v>
          </cell>
          <cell r="L51">
            <v>0</v>
          </cell>
          <cell r="M51">
            <v>0</v>
          </cell>
          <cell r="N51">
            <v>0</v>
          </cell>
          <cell r="O51">
            <v>0</v>
          </cell>
          <cell r="P51">
            <v>0</v>
          </cell>
          <cell r="Q51">
            <v>0</v>
          </cell>
          <cell r="R51">
            <v>0</v>
          </cell>
        </row>
        <row r="52">
          <cell r="A52">
            <v>11</v>
          </cell>
          <cell r="B52" t="str">
            <v>Ponza</v>
          </cell>
          <cell r="C52">
            <v>0</v>
          </cell>
          <cell r="D52">
            <v>0</v>
          </cell>
          <cell r="E52">
            <v>0</v>
          </cell>
          <cell r="F52">
            <v>0</v>
          </cell>
          <cell r="G52">
            <v>0</v>
          </cell>
          <cell r="H52">
            <v>2</v>
          </cell>
          <cell r="I52">
            <v>9</v>
          </cell>
          <cell r="J52">
            <v>0</v>
          </cell>
          <cell r="K52">
            <v>0</v>
          </cell>
          <cell r="L52">
            <v>0</v>
          </cell>
          <cell r="M52">
            <v>0</v>
          </cell>
          <cell r="N52">
            <v>0</v>
          </cell>
          <cell r="O52">
            <v>0</v>
          </cell>
          <cell r="P52">
            <v>0</v>
          </cell>
          <cell r="Q52">
            <v>0</v>
          </cell>
          <cell r="R52">
            <v>0</v>
          </cell>
        </row>
        <row r="53">
          <cell r="A53">
            <v>11</v>
          </cell>
          <cell r="B53" t="str">
            <v>Formia</v>
          </cell>
          <cell r="C53">
            <v>0</v>
          </cell>
          <cell r="D53">
            <v>0</v>
          </cell>
          <cell r="E53">
            <v>0</v>
          </cell>
          <cell r="F53">
            <v>0</v>
          </cell>
          <cell r="G53">
            <v>0</v>
          </cell>
          <cell r="H53">
            <v>2</v>
          </cell>
          <cell r="I53">
            <v>3</v>
          </cell>
          <cell r="J53">
            <v>0</v>
          </cell>
          <cell r="K53">
            <v>0</v>
          </cell>
          <cell r="L53">
            <v>0</v>
          </cell>
          <cell r="M53">
            <v>0</v>
          </cell>
          <cell r="N53">
            <v>0</v>
          </cell>
          <cell r="O53">
            <v>0</v>
          </cell>
          <cell r="P53">
            <v>0</v>
          </cell>
          <cell r="Q53">
            <v>0</v>
          </cell>
          <cell r="R53">
            <v>0</v>
          </cell>
        </row>
        <row r="54">
          <cell r="A54">
            <v>11</v>
          </cell>
          <cell r="B54" t="str">
            <v>San Felice Circeo</v>
          </cell>
          <cell r="C54">
            <v>0</v>
          </cell>
          <cell r="D54">
            <v>0</v>
          </cell>
          <cell r="E54">
            <v>0</v>
          </cell>
          <cell r="F54">
            <v>0</v>
          </cell>
          <cell r="G54">
            <v>0</v>
          </cell>
          <cell r="H54">
            <v>1</v>
          </cell>
          <cell r="I54">
            <v>2</v>
          </cell>
          <cell r="J54">
            <v>1</v>
          </cell>
          <cell r="K54">
            <v>3</v>
          </cell>
          <cell r="L54">
            <v>0</v>
          </cell>
          <cell r="M54">
            <v>0</v>
          </cell>
          <cell r="N54">
            <v>0</v>
          </cell>
          <cell r="O54">
            <v>0</v>
          </cell>
          <cell r="P54">
            <v>0</v>
          </cell>
          <cell r="Q54">
            <v>0</v>
          </cell>
          <cell r="R54">
            <v>0</v>
          </cell>
        </row>
        <row r="55">
          <cell r="A55">
            <v>11</v>
          </cell>
          <cell r="B55" t="str">
            <v>Ventotene</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A56">
            <v>11</v>
          </cell>
          <cell r="B56" t="str">
            <v>Sperlonga</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A57">
            <v>12</v>
          </cell>
          <cell r="B57" t="str">
            <v>Napoli</v>
          </cell>
          <cell r="C57">
            <v>22</v>
          </cell>
          <cell r="D57">
            <v>78</v>
          </cell>
          <cell r="E57">
            <v>37</v>
          </cell>
          <cell r="F57">
            <v>15</v>
          </cell>
          <cell r="G57">
            <v>2</v>
          </cell>
          <cell r="H57">
            <v>1983</v>
          </cell>
          <cell r="I57">
            <v>1445</v>
          </cell>
          <cell r="J57">
            <v>490</v>
          </cell>
          <cell r="K57">
            <v>232</v>
          </cell>
          <cell r="L57">
            <v>11</v>
          </cell>
          <cell r="M57">
            <v>1</v>
          </cell>
          <cell r="N57">
            <v>4</v>
          </cell>
          <cell r="O57">
            <v>10</v>
          </cell>
          <cell r="P57">
            <v>5</v>
          </cell>
          <cell r="Q57">
            <v>0</v>
          </cell>
          <cell r="R57">
            <v>3</v>
          </cell>
        </row>
        <row r="58">
          <cell r="A58">
            <v>12</v>
          </cell>
          <cell r="B58" t="str">
            <v>Pozzuoli</v>
          </cell>
          <cell r="C58">
            <v>0</v>
          </cell>
          <cell r="D58">
            <v>1</v>
          </cell>
          <cell r="E58">
            <v>3</v>
          </cell>
          <cell r="F58">
            <v>2</v>
          </cell>
          <cell r="G58">
            <v>0</v>
          </cell>
          <cell r="H58">
            <v>355</v>
          </cell>
          <cell r="I58">
            <v>448</v>
          </cell>
          <cell r="J58">
            <v>371</v>
          </cell>
          <cell r="K58">
            <v>161</v>
          </cell>
          <cell r="L58">
            <v>9</v>
          </cell>
          <cell r="M58">
            <v>0</v>
          </cell>
          <cell r="N58">
            <v>2</v>
          </cell>
          <cell r="O58">
            <v>0</v>
          </cell>
          <cell r="P58">
            <v>5</v>
          </cell>
          <cell r="Q58">
            <v>0</v>
          </cell>
          <cell r="R58">
            <v>0</v>
          </cell>
        </row>
        <row r="59">
          <cell r="A59">
            <v>12</v>
          </cell>
          <cell r="B59" t="str">
            <v>Capri</v>
          </cell>
          <cell r="C59">
            <v>0</v>
          </cell>
          <cell r="D59">
            <v>0</v>
          </cell>
          <cell r="E59">
            <v>0</v>
          </cell>
          <cell r="F59">
            <v>0</v>
          </cell>
          <cell r="G59">
            <v>0</v>
          </cell>
          <cell r="H59">
            <v>7</v>
          </cell>
          <cell r="I59">
            <v>57</v>
          </cell>
          <cell r="J59">
            <v>3</v>
          </cell>
          <cell r="K59">
            <v>4</v>
          </cell>
          <cell r="L59">
            <v>0</v>
          </cell>
          <cell r="M59">
            <v>0</v>
          </cell>
          <cell r="N59">
            <v>0</v>
          </cell>
          <cell r="O59">
            <v>0</v>
          </cell>
          <cell r="P59">
            <v>0</v>
          </cell>
          <cell r="Q59">
            <v>0</v>
          </cell>
          <cell r="R59">
            <v>0</v>
          </cell>
        </row>
        <row r="60">
          <cell r="A60">
            <v>12</v>
          </cell>
          <cell r="B60" t="str">
            <v>Mondragone</v>
          </cell>
          <cell r="C60">
            <v>0</v>
          </cell>
          <cell r="D60">
            <v>0</v>
          </cell>
          <cell r="E60">
            <v>0</v>
          </cell>
          <cell r="F60">
            <v>0</v>
          </cell>
          <cell r="G60">
            <v>0</v>
          </cell>
          <cell r="H60">
            <v>0</v>
          </cell>
          <cell r="I60">
            <v>2</v>
          </cell>
          <cell r="J60">
            <v>0</v>
          </cell>
          <cell r="K60">
            <v>0</v>
          </cell>
          <cell r="L60">
            <v>0</v>
          </cell>
          <cell r="M60">
            <v>0</v>
          </cell>
          <cell r="N60">
            <v>0</v>
          </cell>
          <cell r="O60">
            <v>0</v>
          </cell>
          <cell r="P60">
            <v>0</v>
          </cell>
          <cell r="Q60">
            <v>0</v>
          </cell>
          <cell r="R60">
            <v>0</v>
          </cell>
        </row>
        <row r="61">
          <cell r="A61">
            <v>12</v>
          </cell>
          <cell r="B61" t="str">
            <v>Casamicciola Terme</v>
          </cell>
          <cell r="C61">
            <v>0</v>
          </cell>
          <cell r="D61">
            <v>0</v>
          </cell>
          <cell r="E61">
            <v>0</v>
          </cell>
          <cell r="F61">
            <v>0</v>
          </cell>
          <cell r="G61">
            <v>1</v>
          </cell>
          <cell r="H61">
            <v>1</v>
          </cell>
          <cell r="I61">
            <v>0</v>
          </cell>
          <cell r="J61">
            <v>1</v>
          </cell>
          <cell r="K61">
            <v>0</v>
          </cell>
          <cell r="L61">
            <v>0</v>
          </cell>
          <cell r="M61">
            <v>0</v>
          </cell>
          <cell r="N61">
            <v>0</v>
          </cell>
          <cell r="O61">
            <v>0</v>
          </cell>
          <cell r="P61">
            <v>0</v>
          </cell>
          <cell r="Q61">
            <v>0</v>
          </cell>
          <cell r="R61">
            <v>0</v>
          </cell>
        </row>
        <row r="62">
          <cell r="A62">
            <v>12</v>
          </cell>
          <cell r="B62" t="str">
            <v>Baia</v>
          </cell>
          <cell r="C62">
            <v>0</v>
          </cell>
          <cell r="D62">
            <v>0</v>
          </cell>
          <cell r="E62">
            <v>2</v>
          </cell>
          <cell r="F62">
            <v>1</v>
          </cell>
          <cell r="G62">
            <v>0</v>
          </cell>
          <cell r="H62">
            <v>52</v>
          </cell>
          <cell r="I62">
            <v>103</v>
          </cell>
          <cell r="J62">
            <v>11</v>
          </cell>
          <cell r="K62">
            <v>22</v>
          </cell>
          <cell r="L62">
            <v>3</v>
          </cell>
          <cell r="M62">
            <v>0</v>
          </cell>
          <cell r="N62">
            <v>0</v>
          </cell>
          <cell r="O62">
            <v>1</v>
          </cell>
          <cell r="P62">
            <v>2</v>
          </cell>
          <cell r="Q62">
            <v>0</v>
          </cell>
          <cell r="R62">
            <v>0</v>
          </cell>
        </row>
        <row r="63">
          <cell r="A63">
            <v>12</v>
          </cell>
          <cell r="B63" t="str">
            <v>Torregaveta</v>
          </cell>
          <cell r="C63">
            <v>0</v>
          </cell>
          <cell r="D63">
            <v>0</v>
          </cell>
          <cell r="E63">
            <v>0</v>
          </cell>
          <cell r="F63">
            <v>0</v>
          </cell>
          <cell r="G63">
            <v>0</v>
          </cell>
          <cell r="H63">
            <v>10</v>
          </cell>
          <cell r="I63">
            <v>9</v>
          </cell>
          <cell r="J63">
            <v>2</v>
          </cell>
          <cell r="K63">
            <v>1</v>
          </cell>
          <cell r="L63">
            <v>0</v>
          </cell>
          <cell r="M63">
            <v>0</v>
          </cell>
          <cell r="N63">
            <v>0</v>
          </cell>
          <cell r="O63">
            <v>0</v>
          </cell>
          <cell r="P63">
            <v>0</v>
          </cell>
          <cell r="Q63">
            <v>0</v>
          </cell>
          <cell r="R63">
            <v>0</v>
          </cell>
        </row>
        <row r="64">
          <cell r="A64">
            <v>12</v>
          </cell>
          <cell r="B64" t="str">
            <v>Pinetamare/Foce del Volturno</v>
          </cell>
          <cell r="C64">
            <v>0</v>
          </cell>
          <cell r="D64">
            <v>1</v>
          </cell>
          <cell r="E64">
            <v>0</v>
          </cell>
          <cell r="F64">
            <v>0</v>
          </cell>
          <cell r="G64">
            <v>0</v>
          </cell>
          <cell r="H64">
            <v>3</v>
          </cell>
          <cell r="I64">
            <v>4</v>
          </cell>
          <cell r="J64">
            <v>0</v>
          </cell>
          <cell r="K64">
            <v>0</v>
          </cell>
          <cell r="L64">
            <v>0</v>
          </cell>
          <cell r="M64">
            <v>0</v>
          </cell>
          <cell r="N64">
            <v>0</v>
          </cell>
          <cell r="O64">
            <v>1</v>
          </cell>
          <cell r="P64">
            <v>0</v>
          </cell>
          <cell r="Q64">
            <v>0</v>
          </cell>
          <cell r="R64">
            <v>0</v>
          </cell>
        </row>
        <row r="65">
          <cell r="A65">
            <v>12</v>
          </cell>
          <cell r="B65" t="str">
            <v>Procida</v>
          </cell>
          <cell r="C65">
            <v>0</v>
          </cell>
          <cell r="D65">
            <v>0</v>
          </cell>
          <cell r="E65">
            <v>0</v>
          </cell>
          <cell r="F65">
            <v>0</v>
          </cell>
          <cell r="G65">
            <v>0</v>
          </cell>
          <cell r="H65">
            <v>77</v>
          </cell>
          <cell r="I65">
            <v>73</v>
          </cell>
          <cell r="J65">
            <v>32</v>
          </cell>
          <cell r="K65">
            <v>25</v>
          </cell>
          <cell r="L65">
            <v>0</v>
          </cell>
          <cell r="M65">
            <v>0</v>
          </cell>
          <cell r="N65">
            <v>1</v>
          </cell>
          <cell r="O65">
            <v>4</v>
          </cell>
          <cell r="P65">
            <v>2</v>
          </cell>
          <cell r="Q65">
            <v>4</v>
          </cell>
          <cell r="R65">
            <v>0</v>
          </cell>
        </row>
        <row r="66">
          <cell r="A66">
            <v>12</v>
          </cell>
          <cell r="B66" t="str">
            <v>Ischia</v>
          </cell>
          <cell r="C66">
            <v>2</v>
          </cell>
          <cell r="D66">
            <v>5</v>
          </cell>
          <cell r="E66">
            <v>5</v>
          </cell>
          <cell r="F66">
            <v>3</v>
          </cell>
          <cell r="G66">
            <v>1</v>
          </cell>
          <cell r="H66">
            <v>123</v>
          </cell>
          <cell r="I66">
            <v>125</v>
          </cell>
          <cell r="J66">
            <v>42</v>
          </cell>
          <cell r="K66">
            <v>25</v>
          </cell>
          <cell r="L66">
            <v>1</v>
          </cell>
          <cell r="M66">
            <v>0</v>
          </cell>
          <cell r="N66">
            <v>0</v>
          </cell>
          <cell r="O66">
            <v>0</v>
          </cell>
          <cell r="P66">
            <v>2</v>
          </cell>
          <cell r="Q66">
            <v>0</v>
          </cell>
          <cell r="R66">
            <v>0</v>
          </cell>
        </row>
        <row r="67">
          <cell r="A67">
            <v>13</v>
          </cell>
          <cell r="B67" t="str">
            <v>Torre del Greco</v>
          </cell>
          <cell r="C67">
            <v>3</v>
          </cell>
          <cell r="D67">
            <v>7</v>
          </cell>
          <cell r="E67">
            <v>10</v>
          </cell>
          <cell r="F67">
            <v>4</v>
          </cell>
          <cell r="G67">
            <v>0</v>
          </cell>
          <cell r="H67">
            <v>162</v>
          </cell>
          <cell r="I67">
            <v>142</v>
          </cell>
          <cell r="J67">
            <v>38</v>
          </cell>
          <cell r="K67">
            <v>21</v>
          </cell>
          <cell r="L67">
            <v>1</v>
          </cell>
          <cell r="M67">
            <v>0</v>
          </cell>
          <cell r="N67">
            <v>0</v>
          </cell>
          <cell r="O67">
            <v>0</v>
          </cell>
          <cell r="P67">
            <v>0</v>
          </cell>
          <cell r="Q67">
            <v>0</v>
          </cell>
          <cell r="R67">
            <v>0</v>
          </cell>
        </row>
        <row r="68">
          <cell r="A68">
            <v>13</v>
          </cell>
          <cell r="B68" t="str">
            <v>Portici</v>
          </cell>
          <cell r="C68">
            <v>0</v>
          </cell>
          <cell r="D68">
            <v>0</v>
          </cell>
          <cell r="E68">
            <v>0</v>
          </cell>
          <cell r="F68">
            <v>0</v>
          </cell>
          <cell r="G68">
            <v>0</v>
          </cell>
          <cell r="H68">
            <v>3</v>
          </cell>
          <cell r="I68">
            <v>0</v>
          </cell>
          <cell r="J68">
            <v>0</v>
          </cell>
          <cell r="K68">
            <v>0</v>
          </cell>
          <cell r="L68">
            <v>0</v>
          </cell>
          <cell r="M68">
            <v>0</v>
          </cell>
          <cell r="N68">
            <v>0</v>
          </cell>
          <cell r="O68">
            <v>0</v>
          </cell>
          <cell r="P68">
            <v>0</v>
          </cell>
          <cell r="Q68">
            <v>0</v>
          </cell>
          <cell r="R68">
            <v>0</v>
          </cell>
        </row>
        <row r="69">
          <cell r="A69">
            <v>14</v>
          </cell>
          <cell r="B69" t="str">
            <v>Castellammare di Stabia</v>
          </cell>
          <cell r="C69">
            <v>0</v>
          </cell>
          <cell r="D69">
            <v>3</v>
          </cell>
          <cell r="E69">
            <v>4</v>
          </cell>
          <cell r="F69">
            <v>2</v>
          </cell>
          <cell r="G69">
            <v>0</v>
          </cell>
          <cell r="H69">
            <v>186</v>
          </cell>
          <cell r="I69">
            <v>91</v>
          </cell>
          <cell r="J69">
            <v>29</v>
          </cell>
          <cell r="K69">
            <v>12</v>
          </cell>
          <cell r="L69">
            <v>0</v>
          </cell>
          <cell r="M69">
            <v>0</v>
          </cell>
          <cell r="N69">
            <v>0</v>
          </cell>
          <cell r="O69">
            <v>1</v>
          </cell>
          <cell r="P69">
            <v>2</v>
          </cell>
          <cell r="Q69">
            <v>0</v>
          </cell>
          <cell r="R69">
            <v>1</v>
          </cell>
        </row>
        <row r="70">
          <cell r="A70">
            <v>14</v>
          </cell>
          <cell r="B70" t="str">
            <v>Torre Annunziata</v>
          </cell>
          <cell r="C70">
            <v>1</v>
          </cell>
          <cell r="D70">
            <v>1</v>
          </cell>
          <cell r="E70">
            <v>0</v>
          </cell>
          <cell r="F70">
            <v>0</v>
          </cell>
          <cell r="G70">
            <v>0</v>
          </cell>
          <cell r="H70">
            <v>21</v>
          </cell>
          <cell r="I70">
            <v>8</v>
          </cell>
          <cell r="J70">
            <v>2</v>
          </cell>
          <cell r="K70">
            <v>0</v>
          </cell>
          <cell r="L70">
            <v>0</v>
          </cell>
          <cell r="M70">
            <v>0</v>
          </cell>
          <cell r="N70">
            <v>0</v>
          </cell>
          <cell r="O70">
            <v>0</v>
          </cell>
          <cell r="P70">
            <v>0</v>
          </cell>
          <cell r="Q70">
            <v>0</v>
          </cell>
          <cell r="R70">
            <v>0</v>
          </cell>
        </row>
        <row r="71">
          <cell r="A71">
            <v>14</v>
          </cell>
          <cell r="B71" t="str">
            <v>Sorrento</v>
          </cell>
          <cell r="C71">
            <v>0</v>
          </cell>
          <cell r="D71">
            <v>0</v>
          </cell>
          <cell r="E71">
            <v>0</v>
          </cell>
          <cell r="F71">
            <v>0</v>
          </cell>
          <cell r="G71">
            <v>0</v>
          </cell>
          <cell r="H71">
            <v>9</v>
          </cell>
          <cell r="I71">
            <v>18</v>
          </cell>
          <cell r="J71">
            <v>3</v>
          </cell>
          <cell r="K71">
            <v>0</v>
          </cell>
          <cell r="L71">
            <v>0</v>
          </cell>
          <cell r="M71">
            <v>0</v>
          </cell>
          <cell r="N71">
            <v>0</v>
          </cell>
          <cell r="O71">
            <v>0</v>
          </cell>
          <cell r="P71">
            <v>0</v>
          </cell>
          <cell r="Q71">
            <v>0</v>
          </cell>
          <cell r="R71">
            <v>0</v>
          </cell>
        </row>
        <row r="72">
          <cell r="A72">
            <v>14</v>
          </cell>
          <cell r="B72" t="str">
            <v>Piano di Sorrento</v>
          </cell>
          <cell r="C72">
            <v>0</v>
          </cell>
          <cell r="D72">
            <v>0</v>
          </cell>
          <cell r="E72">
            <v>0</v>
          </cell>
          <cell r="F72">
            <v>0</v>
          </cell>
          <cell r="G72">
            <v>0</v>
          </cell>
          <cell r="H72">
            <v>20</v>
          </cell>
          <cell r="I72">
            <v>28</v>
          </cell>
          <cell r="J72">
            <v>4</v>
          </cell>
          <cell r="K72">
            <v>0</v>
          </cell>
          <cell r="L72">
            <v>0</v>
          </cell>
          <cell r="M72">
            <v>0</v>
          </cell>
          <cell r="N72">
            <v>0</v>
          </cell>
          <cell r="O72">
            <v>0</v>
          </cell>
          <cell r="P72">
            <v>0</v>
          </cell>
          <cell r="Q72">
            <v>0</v>
          </cell>
          <cell r="R72">
            <v>0</v>
          </cell>
        </row>
        <row r="73">
          <cell r="A73">
            <v>14</v>
          </cell>
          <cell r="B73" t="str">
            <v>Marina della Lobra</v>
          </cell>
          <cell r="C73">
            <v>0</v>
          </cell>
          <cell r="D73">
            <v>0</v>
          </cell>
          <cell r="E73">
            <v>0</v>
          </cell>
          <cell r="F73">
            <v>0</v>
          </cell>
          <cell r="G73">
            <v>0</v>
          </cell>
          <cell r="H73">
            <v>12</v>
          </cell>
          <cell r="I73">
            <v>25</v>
          </cell>
          <cell r="J73">
            <v>4</v>
          </cell>
          <cell r="K73">
            <v>2</v>
          </cell>
          <cell r="L73">
            <v>0</v>
          </cell>
          <cell r="M73">
            <v>0</v>
          </cell>
          <cell r="N73">
            <v>0</v>
          </cell>
          <cell r="O73">
            <v>0</v>
          </cell>
          <cell r="P73">
            <v>0</v>
          </cell>
          <cell r="Q73">
            <v>0</v>
          </cell>
          <cell r="R73">
            <v>0</v>
          </cell>
        </row>
        <row r="74">
          <cell r="A74">
            <v>14</v>
          </cell>
          <cell r="B74" t="str">
            <v>Meta</v>
          </cell>
          <cell r="C74">
            <v>0</v>
          </cell>
          <cell r="D74">
            <v>0</v>
          </cell>
          <cell r="E74">
            <v>0</v>
          </cell>
          <cell r="F74">
            <v>0</v>
          </cell>
          <cell r="G74">
            <v>0</v>
          </cell>
          <cell r="H74">
            <v>1</v>
          </cell>
          <cell r="I74">
            <v>10</v>
          </cell>
          <cell r="J74">
            <v>0</v>
          </cell>
          <cell r="K74">
            <v>0</v>
          </cell>
          <cell r="L74">
            <v>0</v>
          </cell>
          <cell r="M74">
            <v>0</v>
          </cell>
          <cell r="N74">
            <v>0</v>
          </cell>
          <cell r="O74">
            <v>0</v>
          </cell>
          <cell r="P74">
            <v>0</v>
          </cell>
          <cell r="Q74">
            <v>0</v>
          </cell>
          <cell r="R74">
            <v>0</v>
          </cell>
        </row>
        <row r="75">
          <cell r="A75">
            <v>14</v>
          </cell>
          <cell r="B75" t="str">
            <v>Vico Equense</v>
          </cell>
          <cell r="C75">
            <v>0</v>
          </cell>
          <cell r="D75">
            <v>0</v>
          </cell>
          <cell r="E75">
            <v>0</v>
          </cell>
          <cell r="F75">
            <v>0</v>
          </cell>
          <cell r="G75">
            <v>0</v>
          </cell>
          <cell r="H75">
            <v>4</v>
          </cell>
          <cell r="I75">
            <v>6</v>
          </cell>
          <cell r="J75">
            <v>0</v>
          </cell>
          <cell r="K75">
            <v>1</v>
          </cell>
          <cell r="L75">
            <v>0</v>
          </cell>
          <cell r="M75">
            <v>0</v>
          </cell>
          <cell r="N75">
            <v>0</v>
          </cell>
          <cell r="O75">
            <v>0</v>
          </cell>
          <cell r="P75">
            <v>0</v>
          </cell>
          <cell r="Q75">
            <v>0</v>
          </cell>
          <cell r="R75">
            <v>0</v>
          </cell>
        </row>
        <row r="76">
          <cell r="A76">
            <v>15</v>
          </cell>
          <cell r="B76" t="str">
            <v>Salerno</v>
          </cell>
          <cell r="C76">
            <v>8</v>
          </cell>
          <cell r="D76">
            <v>35</v>
          </cell>
          <cell r="E76">
            <v>33</v>
          </cell>
          <cell r="F76">
            <v>10</v>
          </cell>
          <cell r="G76">
            <v>0</v>
          </cell>
          <cell r="H76">
            <v>761</v>
          </cell>
          <cell r="I76">
            <v>545</v>
          </cell>
          <cell r="J76">
            <v>116</v>
          </cell>
          <cell r="K76">
            <v>64</v>
          </cell>
          <cell r="L76">
            <v>4</v>
          </cell>
          <cell r="M76">
            <v>0</v>
          </cell>
          <cell r="N76">
            <v>0</v>
          </cell>
          <cell r="O76">
            <v>1</v>
          </cell>
          <cell r="P76">
            <v>1</v>
          </cell>
          <cell r="Q76">
            <v>0</v>
          </cell>
          <cell r="R76">
            <v>0</v>
          </cell>
        </row>
        <row r="77">
          <cell r="A77">
            <v>15</v>
          </cell>
          <cell r="B77" t="str">
            <v>Cetrara</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row r="78">
          <cell r="A78">
            <v>15</v>
          </cell>
          <cell r="B78" t="str">
            <v>Palinuro</v>
          </cell>
          <cell r="C78">
            <v>0</v>
          </cell>
          <cell r="D78">
            <v>0</v>
          </cell>
          <cell r="E78">
            <v>0</v>
          </cell>
          <cell r="F78">
            <v>0</v>
          </cell>
          <cell r="G78">
            <v>0</v>
          </cell>
          <cell r="H78">
            <v>9</v>
          </cell>
          <cell r="I78">
            <v>9</v>
          </cell>
          <cell r="J78">
            <v>1</v>
          </cell>
          <cell r="K78">
            <v>1</v>
          </cell>
          <cell r="L78">
            <v>0</v>
          </cell>
          <cell r="M78">
            <v>0</v>
          </cell>
          <cell r="N78">
            <v>0</v>
          </cell>
          <cell r="O78">
            <v>0</v>
          </cell>
          <cell r="P78">
            <v>0</v>
          </cell>
          <cell r="Q78">
            <v>0</v>
          </cell>
          <cell r="R78">
            <v>0</v>
          </cell>
        </row>
        <row r="79">
          <cell r="A79">
            <v>15</v>
          </cell>
          <cell r="B79" t="str">
            <v>Agropoli</v>
          </cell>
          <cell r="C79">
            <v>0</v>
          </cell>
          <cell r="D79">
            <v>1</v>
          </cell>
          <cell r="E79">
            <v>1</v>
          </cell>
          <cell r="F79">
            <v>0</v>
          </cell>
          <cell r="G79">
            <v>0</v>
          </cell>
          <cell r="H79">
            <v>0</v>
          </cell>
          <cell r="I79">
            <v>6</v>
          </cell>
          <cell r="J79">
            <v>1</v>
          </cell>
          <cell r="K79">
            <v>0</v>
          </cell>
          <cell r="L79">
            <v>0</v>
          </cell>
          <cell r="M79">
            <v>0</v>
          </cell>
          <cell r="N79">
            <v>0</v>
          </cell>
          <cell r="O79">
            <v>0</v>
          </cell>
          <cell r="P79">
            <v>0</v>
          </cell>
          <cell r="Q79">
            <v>0</v>
          </cell>
          <cell r="R79">
            <v>0</v>
          </cell>
        </row>
        <row r="80">
          <cell r="A80">
            <v>15</v>
          </cell>
          <cell r="B80" t="str">
            <v>Acciaroli</v>
          </cell>
          <cell r="C80">
            <v>0</v>
          </cell>
          <cell r="D80">
            <v>0</v>
          </cell>
          <cell r="E80">
            <v>0</v>
          </cell>
          <cell r="F80">
            <v>0</v>
          </cell>
          <cell r="G80">
            <v>0</v>
          </cell>
          <cell r="H80">
            <v>3</v>
          </cell>
          <cell r="I80">
            <v>2</v>
          </cell>
          <cell r="J80">
            <v>1</v>
          </cell>
          <cell r="K80">
            <v>0</v>
          </cell>
          <cell r="L80">
            <v>0</v>
          </cell>
          <cell r="M80">
            <v>0</v>
          </cell>
          <cell r="N80">
            <v>0</v>
          </cell>
          <cell r="O80">
            <v>0</v>
          </cell>
          <cell r="P80">
            <v>0</v>
          </cell>
          <cell r="Q80">
            <v>0</v>
          </cell>
          <cell r="R80">
            <v>0</v>
          </cell>
        </row>
        <row r="81">
          <cell r="A81">
            <v>15</v>
          </cell>
          <cell r="B81" t="str">
            <v>Maiori</v>
          </cell>
          <cell r="C81">
            <v>0</v>
          </cell>
          <cell r="D81">
            <v>0</v>
          </cell>
          <cell r="E81">
            <v>0</v>
          </cell>
          <cell r="F81">
            <v>0</v>
          </cell>
          <cell r="G81">
            <v>0</v>
          </cell>
          <cell r="H81">
            <v>10</v>
          </cell>
          <cell r="I81">
            <v>13</v>
          </cell>
          <cell r="J81">
            <v>1</v>
          </cell>
          <cell r="K81">
            <v>0</v>
          </cell>
          <cell r="L81">
            <v>0</v>
          </cell>
          <cell r="M81">
            <v>0</v>
          </cell>
          <cell r="N81">
            <v>0</v>
          </cell>
          <cell r="O81">
            <v>0</v>
          </cell>
          <cell r="P81">
            <v>0</v>
          </cell>
          <cell r="Q81">
            <v>0</v>
          </cell>
          <cell r="R81">
            <v>0</v>
          </cell>
        </row>
        <row r="82">
          <cell r="A82">
            <v>15</v>
          </cell>
          <cell r="B82" t="str">
            <v>Marina di Camerota</v>
          </cell>
          <cell r="C82">
            <v>0</v>
          </cell>
          <cell r="D82">
            <v>0</v>
          </cell>
          <cell r="E82">
            <v>0</v>
          </cell>
          <cell r="F82">
            <v>0</v>
          </cell>
          <cell r="G82">
            <v>0</v>
          </cell>
          <cell r="H82">
            <v>3</v>
          </cell>
          <cell r="I82">
            <v>4</v>
          </cell>
          <cell r="J82">
            <v>0</v>
          </cell>
          <cell r="K82">
            <v>0</v>
          </cell>
          <cell r="L82">
            <v>0</v>
          </cell>
          <cell r="M82">
            <v>0</v>
          </cell>
          <cell r="N82">
            <v>0</v>
          </cell>
          <cell r="O82">
            <v>0</v>
          </cell>
          <cell r="P82">
            <v>0</v>
          </cell>
          <cell r="Q82">
            <v>0</v>
          </cell>
          <cell r="R82">
            <v>0</v>
          </cell>
        </row>
        <row r="83">
          <cell r="A83">
            <v>15</v>
          </cell>
          <cell r="B83" t="str">
            <v>Sapri</v>
          </cell>
          <cell r="C83">
            <v>0</v>
          </cell>
          <cell r="D83">
            <v>1</v>
          </cell>
          <cell r="E83">
            <v>0</v>
          </cell>
          <cell r="F83">
            <v>0</v>
          </cell>
          <cell r="G83">
            <v>0</v>
          </cell>
          <cell r="H83">
            <v>2</v>
          </cell>
          <cell r="I83">
            <v>3</v>
          </cell>
          <cell r="J83">
            <v>0</v>
          </cell>
          <cell r="K83">
            <v>1</v>
          </cell>
          <cell r="L83">
            <v>0</v>
          </cell>
          <cell r="M83">
            <v>0</v>
          </cell>
          <cell r="N83">
            <v>0</v>
          </cell>
          <cell r="O83">
            <v>0</v>
          </cell>
          <cell r="P83">
            <v>0</v>
          </cell>
          <cell r="Q83">
            <v>0</v>
          </cell>
          <cell r="R83">
            <v>0</v>
          </cell>
        </row>
        <row r="84">
          <cell r="A84">
            <v>15</v>
          </cell>
          <cell r="B84" t="str">
            <v>Scario</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row>
        <row r="85">
          <cell r="A85">
            <v>15</v>
          </cell>
          <cell r="B85" t="str">
            <v>Marina di Pisciotta</v>
          </cell>
          <cell r="C85">
            <v>0</v>
          </cell>
          <cell r="D85">
            <v>0</v>
          </cell>
          <cell r="E85">
            <v>0</v>
          </cell>
          <cell r="F85">
            <v>0</v>
          </cell>
          <cell r="G85">
            <v>0</v>
          </cell>
          <cell r="H85">
            <v>0</v>
          </cell>
          <cell r="I85">
            <v>0</v>
          </cell>
          <cell r="J85">
            <v>1</v>
          </cell>
          <cell r="K85">
            <v>0</v>
          </cell>
          <cell r="L85">
            <v>0</v>
          </cell>
          <cell r="M85">
            <v>0</v>
          </cell>
          <cell r="N85">
            <v>0</v>
          </cell>
          <cell r="O85">
            <v>1</v>
          </cell>
          <cell r="P85">
            <v>0</v>
          </cell>
          <cell r="Q85">
            <v>0</v>
          </cell>
          <cell r="R85">
            <v>0</v>
          </cell>
        </row>
        <row r="86">
          <cell r="A86">
            <v>15</v>
          </cell>
          <cell r="B86" t="str">
            <v>Positano</v>
          </cell>
          <cell r="C86">
            <v>0</v>
          </cell>
          <cell r="D86">
            <v>0</v>
          </cell>
          <cell r="E86">
            <v>0</v>
          </cell>
          <cell r="F86">
            <v>0</v>
          </cell>
          <cell r="G86">
            <v>0</v>
          </cell>
          <cell r="H86">
            <v>0</v>
          </cell>
          <cell r="I86">
            <v>21</v>
          </cell>
          <cell r="J86">
            <v>2</v>
          </cell>
          <cell r="K86">
            <v>2</v>
          </cell>
          <cell r="L86">
            <v>0</v>
          </cell>
          <cell r="M86">
            <v>0</v>
          </cell>
          <cell r="N86">
            <v>0</v>
          </cell>
          <cell r="O86">
            <v>0</v>
          </cell>
          <cell r="P86">
            <v>0</v>
          </cell>
          <cell r="Q86">
            <v>0</v>
          </cell>
          <cell r="R86">
            <v>0</v>
          </cell>
        </row>
        <row r="87">
          <cell r="A87">
            <v>15</v>
          </cell>
          <cell r="B87" t="str">
            <v>Amalfi</v>
          </cell>
          <cell r="C87">
            <v>0</v>
          </cell>
          <cell r="D87">
            <v>1</v>
          </cell>
          <cell r="E87">
            <v>0</v>
          </cell>
          <cell r="F87">
            <v>0</v>
          </cell>
          <cell r="G87">
            <v>0</v>
          </cell>
          <cell r="H87">
            <v>1</v>
          </cell>
          <cell r="I87">
            <v>10</v>
          </cell>
          <cell r="J87">
            <v>1</v>
          </cell>
          <cell r="K87">
            <v>1</v>
          </cell>
          <cell r="L87">
            <v>0</v>
          </cell>
          <cell r="M87">
            <v>0</v>
          </cell>
          <cell r="N87">
            <v>0</v>
          </cell>
          <cell r="O87">
            <v>0</v>
          </cell>
          <cell r="P87">
            <v>0</v>
          </cell>
          <cell r="Q87">
            <v>0</v>
          </cell>
          <cell r="R87">
            <v>0</v>
          </cell>
        </row>
        <row r="88">
          <cell r="A88">
            <v>15</v>
          </cell>
          <cell r="B88" t="str">
            <v>Santa Maria di Castellabate</v>
          </cell>
          <cell r="C88">
            <v>0</v>
          </cell>
          <cell r="D88">
            <v>0</v>
          </cell>
          <cell r="E88">
            <v>0</v>
          </cell>
          <cell r="F88">
            <v>0</v>
          </cell>
          <cell r="G88">
            <v>0</v>
          </cell>
          <cell r="H88">
            <v>2</v>
          </cell>
          <cell r="I88">
            <v>6</v>
          </cell>
          <cell r="J88">
            <v>4</v>
          </cell>
          <cell r="K88">
            <v>1</v>
          </cell>
          <cell r="L88">
            <v>1</v>
          </cell>
          <cell r="M88">
            <v>0</v>
          </cell>
          <cell r="N88">
            <v>0</v>
          </cell>
          <cell r="O88">
            <v>0</v>
          </cell>
          <cell r="P88">
            <v>0</v>
          </cell>
          <cell r="Q88">
            <v>0</v>
          </cell>
          <cell r="R88">
            <v>0</v>
          </cell>
        </row>
        <row r="89">
          <cell r="A89">
            <v>16</v>
          </cell>
          <cell r="B89" t="str">
            <v>Vibo Valentia Marina</v>
          </cell>
          <cell r="C89">
            <v>1</v>
          </cell>
          <cell r="D89">
            <v>5</v>
          </cell>
          <cell r="E89">
            <v>1</v>
          </cell>
          <cell r="F89">
            <v>0</v>
          </cell>
          <cell r="G89">
            <v>0</v>
          </cell>
          <cell r="H89">
            <v>198</v>
          </cell>
          <cell r="I89">
            <v>39</v>
          </cell>
          <cell r="J89">
            <v>9</v>
          </cell>
          <cell r="K89">
            <v>5</v>
          </cell>
          <cell r="L89">
            <v>0</v>
          </cell>
          <cell r="M89">
            <v>0</v>
          </cell>
          <cell r="N89">
            <v>0</v>
          </cell>
          <cell r="O89">
            <v>0</v>
          </cell>
          <cell r="P89">
            <v>0</v>
          </cell>
          <cell r="Q89">
            <v>0</v>
          </cell>
          <cell r="R89">
            <v>1</v>
          </cell>
        </row>
        <row r="90">
          <cell r="A90">
            <v>16</v>
          </cell>
          <cell r="B90" t="str">
            <v>San Lucido</v>
          </cell>
          <cell r="C90">
            <v>0</v>
          </cell>
          <cell r="D90">
            <v>0</v>
          </cell>
          <cell r="E90">
            <v>0</v>
          </cell>
          <cell r="F90">
            <v>0</v>
          </cell>
          <cell r="G90">
            <v>0</v>
          </cell>
          <cell r="H90">
            <v>0</v>
          </cell>
          <cell r="I90">
            <v>0</v>
          </cell>
          <cell r="J90">
            <v>1</v>
          </cell>
          <cell r="K90">
            <v>0</v>
          </cell>
          <cell r="L90">
            <v>0</v>
          </cell>
          <cell r="M90">
            <v>0</v>
          </cell>
          <cell r="N90">
            <v>0</v>
          </cell>
          <cell r="O90">
            <v>0</v>
          </cell>
          <cell r="P90">
            <v>0</v>
          </cell>
          <cell r="Q90">
            <v>0</v>
          </cell>
          <cell r="R90">
            <v>0</v>
          </cell>
        </row>
        <row r="91">
          <cell r="A91">
            <v>16</v>
          </cell>
          <cell r="B91" t="str">
            <v>Pizzo</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row>
        <row r="92">
          <cell r="A92">
            <v>16</v>
          </cell>
          <cell r="B92" t="str">
            <v>Praia a Mare</v>
          </cell>
          <cell r="C92">
            <v>0</v>
          </cell>
          <cell r="D92">
            <v>0</v>
          </cell>
          <cell r="E92">
            <v>0</v>
          </cell>
          <cell r="F92">
            <v>0</v>
          </cell>
          <cell r="G92">
            <v>0</v>
          </cell>
          <cell r="H92">
            <v>2</v>
          </cell>
          <cell r="I92">
            <v>2</v>
          </cell>
          <cell r="J92">
            <v>0</v>
          </cell>
          <cell r="K92">
            <v>0</v>
          </cell>
          <cell r="L92">
            <v>0</v>
          </cell>
          <cell r="M92">
            <v>0</v>
          </cell>
          <cell r="N92">
            <v>0</v>
          </cell>
          <cell r="O92">
            <v>0</v>
          </cell>
          <cell r="P92">
            <v>0</v>
          </cell>
          <cell r="Q92">
            <v>0</v>
          </cell>
          <cell r="R92">
            <v>0</v>
          </cell>
        </row>
        <row r="93">
          <cell r="A93">
            <v>16</v>
          </cell>
          <cell r="B93" t="str">
            <v>Tropea</v>
          </cell>
          <cell r="C93">
            <v>0</v>
          </cell>
          <cell r="D93">
            <v>0</v>
          </cell>
          <cell r="E93">
            <v>0</v>
          </cell>
          <cell r="F93">
            <v>0</v>
          </cell>
          <cell r="G93">
            <v>0</v>
          </cell>
          <cell r="H93">
            <v>1</v>
          </cell>
          <cell r="I93">
            <v>0</v>
          </cell>
          <cell r="J93">
            <v>0</v>
          </cell>
          <cell r="K93">
            <v>0</v>
          </cell>
          <cell r="L93">
            <v>0</v>
          </cell>
          <cell r="M93">
            <v>0</v>
          </cell>
          <cell r="N93">
            <v>0</v>
          </cell>
          <cell r="O93">
            <v>0</v>
          </cell>
          <cell r="P93">
            <v>0</v>
          </cell>
          <cell r="Q93">
            <v>0</v>
          </cell>
          <cell r="R93">
            <v>0</v>
          </cell>
        </row>
        <row r="94">
          <cell r="A94">
            <v>16</v>
          </cell>
          <cell r="B94" t="str">
            <v>Cetraro</v>
          </cell>
          <cell r="C94">
            <v>0</v>
          </cell>
          <cell r="D94">
            <v>0</v>
          </cell>
          <cell r="E94">
            <v>0</v>
          </cell>
          <cell r="F94">
            <v>0</v>
          </cell>
          <cell r="G94">
            <v>0</v>
          </cell>
          <cell r="H94">
            <v>14</v>
          </cell>
          <cell r="I94">
            <v>23</v>
          </cell>
          <cell r="J94">
            <v>7</v>
          </cell>
          <cell r="K94">
            <v>0</v>
          </cell>
          <cell r="L94">
            <v>0</v>
          </cell>
          <cell r="M94">
            <v>0</v>
          </cell>
          <cell r="N94">
            <v>0</v>
          </cell>
          <cell r="O94">
            <v>0</v>
          </cell>
          <cell r="P94">
            <v>0</v>
          </cell>
          <cell r="Q94">
            <v>0</v>
          </cell>
          <cell r="R94">
            <v>0</v>
          </cell>
        </row>
        <row r="95">
          <cell r="A95">
            <v>16</v>
          </cell>
          <cell r="B95" t="str">
            <v>Scalea</v>
          </cell>
          <cell r="C95">
            <v>0</v>
          </cell>
          <cell r="D95">
            <v>0</v>
          </cell>
          <cell r="E95">
            <v>0</v>
          </cell>
          <cell r="F95">
            <v>0</v>
          </cell>
          <cell r="G95">
            <v>0</v>
          </cell>
          <cell r="H95">
            <v>0</v>
          </cell>
          <cell r="I95">
            <v>0</v>
          </cell>
          <cell r="J95">
            <v>1</v>
          </cell>
          <cell r="K95">
            <v>0</v>
          </cell>
          <cell r="L95">
            <v>0</v>
          </cell>
          <cell r="M95">
            <v>0</v>
          </cell>
          <cell r="N95">
            <v>0</v>
          </cell>
          <cell r="O95">
            <v>0</v>
          </cell>
          <cell r="P95">
            <v>0</v>
          </cell>
          <cell r="Q95">
            <v>0</v>
          </cell>
          <cell r="R95">
            <v>0</v>
          </cell>
        </row>
        <row r="96">
          <cell r="A96">
            <v>16</v>
          </cell>
          <cell r="B96" t="str">
            <v>Paola</v>
          </cell>
          <cell r="C96">
            <v>0</v>
          </cell>
          <cell r="D96">
            <v>0</v>
          </cell>
          <cell r="E96">
            <v>0</v>
          </cell>
          <cell r="F96">
            <v>0</v>
          </cell>
          <cell r="G96">
            <v>0</v>
          </cell>
          <cell r="H96">
            <v>101</v>
          </cell>
          <cell r="I96">
            <v>22</v>
          </cell>
          <cell r="J96">
            <v>4</v>
          </cell>
          <cell r="K96">
            <v>4</v>
          </cell>
          <cell r="L96">
            <v>0</v>
          </cell>
          <cell r="M96">
            <v>0</v>
          </cell>
          <cell r="N96">
            <v>0</v>
          </cell>
          <cell r="O96">
            <v>0</v>
          </cell>
          <cell r="P96">
            <v>0</v>
          </cell>
          <cell r="Q96">
            <v>0</v>
          </cell>
          <cell r="R96">
            <v>0</v>
          </cell>
        </row>
        <row r="97">
          <cell r="A97">
            <v>16</v>
          </cell>
          <cell r="B97" t="str">
            <v>Belvedere Marittimo</v>
          </cell>
          <cell r="C97">
            <v>0</v>
          </cell>
          <cell r="D97">
            <v>0</v>
          </cell>
          <cell r="E97">
            <v>0</v>
          </cell>
          <cell r="F97">
            <v>0</v>
          </cell>
          <cell r="G97">
            <v>0</v>
          </cell>
          <cell r="H97">
            <v>2</v>
          </cell>
          <cell r="I97">
            <v>0</v>
          </cell>
          <cell r="J97">
            <v>1</v>
          </cell>
          <cell r="K97">
            <v>0</v>
          </cell>
          <cell r="L97">
            <v>0</v>
          </cell>
          <cell r="M97">
            <v>0</v>
          </cell>
          <cell r="N97">
            <v>0</v>
          </cell>
          <cell r="O97">
            <v>0</v>
          </cell>
          <cell r="P97">
            <v>0</v>
          </cell>
          <cell r="Q97">
            <v>0</v>
          </cell>
          <cell r="R97">
            <v>0</v>
          </cell>
        </row>
        <row r="98">
          <cell r="A98">
            <v>16</v>
          </cell>
          <cell r="B98" t="str">
            <v>Maratea</v>
          </cell>
          <cell r="C98">
            <v>0</v>
          </cell>
          <cell r="D98">
            <v>0</v>
          </cell>
          <cell r="E98">
            <v>0</v>
          </cell>
          <cell r="F98">
            <v>1</v>
          </cell>
          <cell r="G98">
            <v>0</v>
          </cell>
          <cell r="H98">
            <v>21</v>
          </cell>
          <cell r="I98">
            <v>10</v>
          </cell>
          <cell r="J98">
            <v>2</v>
          </cell>
          <cell r="K98">
            <v>0</v>
          </cell>
          <cell r="L98">
            <v>0</v>
          </cell>
          <cell r="M98">
            <v>0</v>
          </cell>
          <cell r="N98">
            <v>0</v>
          </cell>
          <cell r="O98">
            <v>0</v>
          </cell>
          <cell r="P98">
            <v>0</v>
          </cell>
          <cell r="Q98">
            <v>0</v>
          </cell>
          <cell r="R98">
            <v>0</v>
          </cell>
        </row>
        <row r="99">
          <cell r="A99">
            <v>16</v>
          </cell>
          <cell r="B99" t="str">
            <v>Diamante</v>
          </cell>
          <cell r="C99">
            <v>0</v>
          </cell>
          <cell r="D99">
            <v>0</v>
          </cell>
          <cell r="E99">
            <v>0</v>
          </cell>
          <cell r="F99">
            <v>0</v>
          </cell>
          <cell r="G99">
            <v>0</v>
          </cell>
          <cell r="H99">
            <v>10</v>
          </cell>
          <cell r="I99">
            <v>1</v>
          </cell>
          <cell r="J99">
            <v>2</v>
          </cell>
          <cell r="K99">
            <v>0</v>
          </cell>
          <cell r="L99">
            <v>0</v>
          </cell>
          <cell r="M99">
            <v>0</v>
          </cell>
          <cell r="N99">
            <v>0</v>
          </cell>
          <cell r="O99">
            <v>0</v>
          </cell>
          <cell r="P99">
            <v>0</v>
          </cell>
          <cell r="Q99">
            <v>0</v>
          </cell>
          <cell r="R99">
            <v>0</v>
          </cell>
        </row>
        <row r="100">
          <cell r="A100">
            <v>16</v>
          </cell>
          <cell r="B100" t="str">
            <v>Nicotera</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A101">
            <v>17</v>
          </cell>
          <cell r="B101" t="str">
            <v>Gioia Tauro</v>
          </cell>
          <cell r="C101">
            <v>1</v>
          </cell>
          <cell r="D101">
            <v>0</v>
          </cell>
          <cell r="E101">
            <v>0</v>
          </cell>
          <cell r="F101">
            <v>0</v>
          </cell>
          <cell r="G101">
            <v>0</v>
          </cell>
          <cell r="H101">
            <v>12</v>
          </cell>
          <cell r="I101">
            <v>4</v>
          </cell>
          <cell r="J101">
            <v>1</v>
          </cell>
          <cell r="K101">
            <v>2</v>
          </cell>
          <cell r="L101">
            <v>1</v>
          </cell>
          <cell r="M101">
            <v>0</v>
          </cell>
          <cell r="N101">
            <v>0</v>
          </cell>
          <cell r="O101">
            <v>0</v>
          </cell>
          <cell r="P101">
            <v>0</v>
          </cell>
          <cell r="Q101">
            <v>0</v>
          </cell>
          <cell r="R101">
            <v>0</v>
          </cell>
        </row>
        <row r="102">
          <cell r="A102">
            <v>17</v>
          </cell>
          <cell r="B102" t="str">
            <v>Palmi</v>
          </cell>
          <cell r="C102">
            <v>2</v>
          </cell>
          <cell r="D102">
            <v>0</v>
          </cell>
          <cell r="E102">
            <v>0</v>
          </cell>
          <cell r="F102">
            <v>0</v>
          </cell>
          <cell r="G102">
            <v>0</v>
          </cell>
          <cell r="H102">
            <v>15</v>
          </cell>
          <cell r="I102">
            <v>1</v>
          </cell>
          <cell r="J102">
            <v>0</v>
          </cell>
          <cell r="K102">
            <v>1</v>
          </cell>
          <cell r="L102">
            <v>0</v>
          </cell>
          <cell r="M102">
            <v>0</v>
          </cell>
          <cell r="N102">
            <v>0</v>
          </cell>
          <cell r="O102">
            <v>0</v>
          </cell>
          <cell r="P102">
            <v>0</v>
          </cell>
          <cell r="Q102">
            <v>0</v>
          </cell>
          <cell r="R102">
            <v>0</v>
          </cell>
        </row>
        <row r="103">
          <cell r="A103">
            <v>18</v>
          </cell>
          <cell r="B103" t="str">
            <v>Reggio Calabria</v>
          </cell>
          <cell r="C103">
            <v>4</v>
          </cell>
          <cell r="D103">
            <v>4</v>
          </cell>
          <cell r="E103">
            <v>5</v>
          </cell>
          <cell r="F103">
            <v>1</v>
          </cell>
          <cell r="G103">
            <v>0</v>
          </cell>
          <cell r="H103">
            <v>153</v>
          </cell>
          <cell r="I103">
            <v>26</v>
          </cell>
          <cell r="J103">
            <v>7</v>
          </cell>
          <cell r="K103">
            <v>4</v>
          </cell>
          <cell r="L103">
            <v>1</v>
          </cell>
          <cell r="M103">
            <v>0</v>
          </cell>
          <cell r="N103">
            <v>0</v>
          </cell>
          <cell r="O103">
            <v>0</v>
          </cell>
          <cell r="P103">
            <v>0</v>
          </cell>
          <cell r="Q103">
            <v>0</v>
          </cell>
          <cell r="R103">
            <v>0</v>
          </cell>
        </row>
        <row r="104">
          <cell r="A104">
            <v>18</v>
          </cell>
          <cell r="B104" t="str">
            <v>Monasterace Marina</v>
          </cell>
          <cell r="C104">
            <v>0</v>
          </cell>
          <cell r="D104">
            <v>0</v>
          </cell>
          <cell r="E104">
            <v>0</v>
          </cell>
          <cell r="F104">
            <v>0</v>
          </cell>
          <cell r="G104">
            <v>0</v>
          </cell>
          <cell r="H104">
            <v>0</v>
          </cell>
          <cell r="I104">
            <v>0</v>
          </cell>
          <cell r="J104">
            <v>0</v>
          </cell>
          <cell r="K104">
            <v>0</v>
          </cell>
          <cell r="L104">
            <v>0</v>
          </cell>
          <cell r="M104">
            <v>0</v>
          </cell>
        </row>
        <row r="105">
          <cell r="A105">
            <v>18</v>
          </cell>
          <cell r="B105" t="str">
            <v>Roccella Ionica</v>
          </cell>
          <cell r="C105">
            <v>0</v>
          </cell>
          <cell r="D105">
            <v>0</v>
          </cell>
          <cell r="E105">
            <v>0</v>
          </cell>
          <cell r="F105">
            <v>0</v>
          </cell>
          <cell r="G105">
            <v>0</v>
          </cell>
          <cell r="H105">
            <v>0</v>
          </cell>
          <cell r="I105">
            <v>2</v>
          </cell>
          <cell r="J105">
            <v>0</v>
          </cell>
          <cell r="K105">
            <v>0</v>
          </cell>
          <cell r="L105">
            <v>0</v>
          </cell>
          <cell r="M105">
            <v>0</v>
          </cell>
          <cell r="N105">
            <v>0</v>
          </cell>
          <cell r="O105">
            <v>0</v>
          </cell>
          <cell r="P105">
            <v>0</v>
          </cell>
          <cell r="Q105">
            <v>0</v>
          </cell>
          <cell r="R105">
            <v>0</v>
          </cell>
        </row>
        <row r="106">
          <cell r="A106">
            <v>18</v>
          </cell>
          <cell r="B106" t="str">
            <v>Siderno Marina</v>
          </cell>
          <cell r="C106">
            <v>0</v>
          </cell>
          <cell r="D106">
            <v>0</v>
          </cell>
          <cell r="E106">
            <v>0</v>
          </cell>
          <cell r="F106">
            <v>0</v>
          </cell>
          <cell r="G106">
            <v>0</v>
          </cell>
          <cell r="H106">
            <v>6</v>
          </cell>
          <cell r="I106">
            <v>2</v>
          </cell>
          <cell r="J106">
            <v>0</v>
          </cell>
          <cell r="K106">
            <v>0</v>
          </cell>
          <cell r="L106">
            <v>0</v>
          </cell>
          <cell r="M106">
            <v>0</v>
          </cell>
          <cell r="N106">
            <v>0</v>
          </cell>
          <cell r="O106">
            <v>0</v>
          </cell>
          <cell r="P106">
            <v>0</v>
          </cell>
          <cell r="Q106">
            <v>0</v>
          </cell>
          <cell r="R106">
            <v>0</v>
          </cell>
        </row>
        <row r="107">
          <cell r="A107">
            <v>18</v>
          </cell>
          <cell r="B107" t="str">
            <v>Scilla</v>
          </cell>
          <cell r="C107">
            <v>0</v>
          </cell>
          <cell r="D107">
            <v>0</v>
          </cell>
          <cell r="E107">
            <v>0</v>
          </cell>
          <cell r="F107">
            <v>0</v>
          </cell>
          <cell r="G107">
            <v>0</v>
          </cell>
          <cell r="H107">
            <v>4</v>
          </cell>
          <cell r="I107">
            <v>0</v>
          </cell>
          <cell r="J107">
            <v>1</v>
          </cell>
          <cell r="K107">
            <v>0</v>
          </cell>
          <cell r="L107">
            <v>0</v>
          </cell>
          <cell r="M107">
            <v>0</v>
          </cell>
          <cell r="N107">
            <v>0</v>
          </cell>
          <cell r="O107">
            <v>0</v>
          </cell>
          <cell r="P107">
            <v>0</v>
          </cell>
          <cell r="Q107">
            <v>0</v>
          </cell>
          <cell r="R107">
            <v>0</v>
          </cell>
        </row>
        <row r="108">
          <cell r="A108">
            <v>18</v>
          </cell>
          <cell r="B108" t="str">
            <v>Villa San Giovanni</v>
          </cell>
          <cell r="C108">
            <v>1</v>
          </cell>
          <cell r="D108">
            <v>0</v>
          </cell>
          <cell r="E108">
            <v>0</v>
          </cell>
          <cell r="F108">
            <v>0</v>
          </cell>
          <cell r="G108">
            <v>0</v>
          </cell>
          <cell r="H108">
            <v>9</v>
          </cell>
          <cell r="I108">
            <v>3</v>
          </cell>
          <cell r="J108">
            <v>2</v>
          </cell>
          <cell r="K108">
            <v>0</v>
          </cell>
          <cell r="L108">
            <v>0</v>
          </cell>
          <cell r="M108">
            <v>0</v>
          </cell>
          <cell r="N108">
            <v>0</v>
          </cell>
          <cell r="O108">
            <v>0</v>
          </cell>
          <cell r="P108">
            <v>0</v>
          </cell>
          <cell r="Q108">
            <v>0</v>
          </cell>
          <cell r="R108">
            <v>0</v>
          </cell>
        </row>
        <row r="109">
          <cell r="A109">
            <v>18</v>
          </cell>
          <cell r="B109" t="str">
            <v>Brancaleone</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A110">
            <v>18</v>
          </cell>
          <cell r="B110" t="str">
            <v>Bagnara Calabra</v>
          </cell>
          <cell r="C110">
            <v>0</v>
          </cell>
          <cell r="D110">
            <v>0</v>
          </cell>
          <cell r="E110">
            <v>0</v>
          </cell>
          <cell r="F110">
            <v>0</v>
          </cell>
          <cell r="G110">
            <v>0</v>
          </cell>
          <cell r="H110">
            <v>6</v>
          </cell>
          <cell r="I110">
            <v>0</v>
          </cell>
          <cell r="J110">
            <v>0</v>
          </cell>
          <cell r="K110">
            <v>0</v>
          </cell>
          <cell r="L110">
            <v>0</v>
          </cell>
          <cell r="M110">
            <v>0</v>
          </cell>
          <cell r="N110">
            <v>0</v>
          </cell>
          <cell r="O110">
            <v>0</v>
          </cell>
          <cell r="P110">
            <v>0</v>
          </cell>
          <cell r="Q110">
            <v>0</v>
          </cell>
          <cell r="R110">
            <v>0</v>
          </cell>
        </row>
        <row r="111">
          <cell r="A111">
            <v>18</v>
          </cell>
          <cell r="B111" t="str">
            <v>Bianco</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A112">
            <v>18</v>
          </cell>
          <cell r="B112" t="str">
            <v>Melito Porto Salvo</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row>
        <row r="113">
          <cell r="A113">
            <v>18</v>
          </cell>
          <cell r="B113" t="str">
            <v>Bova Marina</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row>
        <row r="114">
          <cell r="A114">
            <v>18</v>
          </cell>
          <cell r="B114" t="str">
            <v>Bovalino</v>
          </cell>
          <cell r="C114">
            <v>0</v>
          </cell>
          <cell r="D114">
            <v>0</v>
          </cell>
          <cell r="E114">
            <v>0</v>
          </cell>
          <cell r="F114">
            <v>0</v>
          </cell>
          <cell r="G114">
            <v>0</v>
          </cell>
          <cell r="H114">
            <v>0</v>
          </cell>
          <cell r="I114">
            <v>1</v>
          </cell>
          <cell r="J114">
            <v>0</v>
          </cell>
          <cell r="K114">
            <v>0</v>
          </cell>
          <cell r="L114">
            <v>0</v>
          </cell>
          <cell r="M114">
            <v>0</v>
          </cell>
          <cell r="N114">
            <v>0</v>
          </cell>
          <cell r="O114">
            <v>0</v>
          </cell>
          <cell r="P114">
            <v>0</v>
          </cell>
          <cell r="Q114">
            <v>0</v>
          </cell>
          <cell r="R114">
            <v>0</v>
          </cell>
        </row>
        <row r="115">
          <cell r="A115">
            <v>19</v>
          </cell>
          <cell r="B115" t="str">
            <v>Crotone</v>
          </cell>
          <cell r="C115">
            <v>1</v>
          </cell>
          <cell r="D115">
            <v>8</v>
          </cell>
          <cell r="E115">
            <v>5</v>
          </cell>
          <cell r="F115">
            <v>0</v>
          </cell>
          <cell r="G115">
            <v>0</v>
          </cell>
          <cell r="H115">
            <v>185</v>
          </cell>
          <cell r="I115">
            <v>56</v>
          </cell>
          <cell r="J115">
            <v>20</v>
          </cell>
          <cell r="K115">
            <v>10</v>
          </cell>
          <cell r="L115">
            <v>1</v>
          </cell>
          <cell r="M115">
            <v>0</v>
          </cell>
          <cell r="N115">
            <v>2</v>
          </cell>
          <cell r="O115">
            <v>3</v>
          </cell>
          <cell r="P115">
            <v>1</v>
          </cell>
          <cell r="Q115">
            <v>0</v>
          </cell>
          <cell r="R115">
            <v>0</v>
          </cell>
        </row>
        <row r="116">
          <cell r="A116">
            <v>20</v>
          </cell>
          <cell r="B116" t="str">
            <v>Taranto</v>
          </cell>
          <cell r="C116">
            <v>4</v>
          </cell>
          <cell r="D116">
            <v>10</v>
          </cell>
          <cell r="E116">
            <v>3</v>
          </cell>
          <cell r="F116">
            <v>5</v>
          </cell>
          <cell r="G116">
            <v>0</v>
          </cell>
          <cell r="H116">
            <v>277</v>
          </cell>
          <cell r="I116">
            <v>31</v>
          </cell>
          <cell r="J116">
            <v>20</v>
          </cell>
          <cell r="K116">
            <v>6</v>
          </cell>
          <cell r="L116">
            <v>1</v>
          </cell>
          <cell r="M116">
            <v>0</v>
          </cell>
          <cell r="N116">
            <v>1</v>
          </cell>
          <cell r="O116">
            <v>3</v>
          </cell>
          <cell r="P116">
            <v>0</v>
          </cell>
          <cell r="Q116">
            <v>0</v>
          </cell>
          <cell r="R116">
            <v>0</v>
          </cell>
        </row>
        <row r="117">
          <cell r="A117">
            <v>20</v>
          </cell>
          <cell r="B117" t="str">
            <v>Policoro</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row>
        <row r="118">
          <cell r="A118">
            <v>20</v>
          </cell>
          <cell r="B118" t="str">
            <v>Campomarino Maruggio</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row>
        <row r="119">
          <cell r="A119">
            <v>21</v>
          </cell>
          <cell r="B119" t="str">
            <v>Gallipoli</v>
          </cell>
          <cell r="C119">
            <v>3</v>
          </cell>
          <cell r="D119">
            <v>7</v>
          </cell>
          <cell r="E119">
            <v>8</v>
          </cell>
          <cell r="F119">
            <v>6</v>
          </cell>
          <cell r="G119">
            <v>0</v>
          </cell>
          <cell r="H119">
            <v>449</v>
          </cell>
          <cell r="I119">
            <v>124</v>
          </cell>
          <cell r="J119">
            <v>49</v>
          </cell>
          <cell r="K119">
            <v>17</v>
          </cell>
          <cell r="L119">
            <v>0</v>
          </cell>
          <cell r="M119">
            <v>0</v>
          </cell>
          <cell r="N119">
            <v>0</v>
          </cell>
          <cell r="O119">
            <v>0</v>
          </cell>
          <cell r="P119">
            <v>0</v>
          </cell>
          <cell r="Q119">
            <v>0</v>
          </cell>
          <cell r="R119">
            <v>0</v>
          </cell>
        </row>
        <row r="120">
          <cell r="A120">
            <v>21</v>
          </cell>
          <cell r="B120" t="str">
            <v>Torre Cesarea</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row>
        <row r="121">
          <cell r="A121">
            <v>21</v>
          </cell>
          <cell r="B121" t="str">
            <v>San Giovanni d'Ugento</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row>
        <row r="122">
          <cell r="A122">
            <v>21</v>
          </cell>
          <cell r="B122" t="str">
            <v>Tricase</v>
          </cell>
          <cell r="C122">
            <v>0</v>
          </cell>
          <cell r="D122">
            <v>0</v>
          </cell>
          <cell r="E122">
            <v>1</v>
          </cell>
          <cell r="F122">
            <v>0</v>
          </cell>
          <cell r="G122">
            <v>0</v>
          </cell>
          <cell r="H122">
            <v>1</v>
          </cell>
          <cell r="I122">
            <v>5</v>
          </cell>
          <cell r="J122">
            <v>0</v>
          </cell>
          <cell r="K122">
            <v>0</v>
          </cell>
          <cell r="L122">
            <v>0</v>
          </cell>
          <cell r="M122">
            <v>0</v>
          </cell>
          <cell r="N122">
            <v>0</v>
          </cell>
          <cell r="O122">
            <v>0</v>
          </cell>
          <cell r="P122">
            <v>0</v>
          </cell>
          <cell r="Q122">
            <v>0</v>
          </cell>
          <cell r="R122">
            <v>0</v>
          </cell>
        </row>
        <row r="123">
          <cell r="A123">
            <v>21</v>
          </cell>
          <cell r="B123" t="str">
            <v>Santa Maria di Leuca</v>
          </cell>
          <cell r="C123">
            <v>0</v>
          </cell>
          <cell r="D123">
            <v>0</v>
          </cell>
          <cell r="E123">
            <v>0</v>
          </cell>
          <cell r="F123">
            <v>0</v>
          </cell>
          <cell r="G123">
            <v>0</v>
          </cell>
          <cell r="H123">
            <v>0</v>
          </cell>
          <cell r="I123">
            <v>1</v>
          </cell>
          <cell r="J123">
            <v>0</v>
          </cell>
          <cell r="K123">
            <v>0</v>
          </cell>
          <cell r="L123">
            <v>0</v>
          </cell>
          <cell r="M123">
            <v>0</v>
          </cell>
          <cell r="N123">
            <v>0</v>
          </cell>
          <cell r="O123">
            <v>0</v>
          </cell>
          <cell r="P123">
            <v>0</v>
          </cell>
          <cell r="Q123">
            <v>0</v>
          </cell>
          <cell r="R123">
            <v>0</v>
          </cell>
        </row>
        <row r="124">
          <cell r="A124">
            <v>21</v>
          </cell>
          <cell r="B124" t="str">
            <v>Castro</v>
          </cell>
          <cell r="C124">
            <v>0</v>
          </cell>
          <cell r="D124">
            <v>0</v>
          </cell>
          <cell r="E124">
            <v>0</v>
          </cell>
          <cell r="F124">
            <v>0</v>
          </cell>
          <cell r="G124">
            <v>0</v>
          </cell>
          <cell r="H124">
            <v>0</v>
          </cell>
          <cell r="I124">
            <v>0</v>
          </cell>
          <cell r="J124">
            <v>0</v>
          </cell>
          <cell r="K124">
            <v>1</v>
          </cell>
          <cell r="L124">
            <v>0</v>
          </cell>
          <cell r="M124">
            <v>0</v>
          </cell>
          <cell r="N124">
            <v>0</v>
          </cell>
          <cell r="O124">
            <v>0</v>
          </cell>
          <cell r="P124">
            <v>0</v>
          </cell>
          <cell r="Q124">
            <v>0</v>
          </cell>
          <cell r="R124">
            <v>0</v>
          </cell>
        </row>
        <row r="125">
          <cell r="A125">
            <v>22</v>
          </cell>
          <cell r="B125" t="str">
            <v>Brindisi</v>
          </cell>
          <cell r="C125">
            <v>1</v>
          </cell>
          <cell r="D125">
            <v>11</v>
          </cell>
          <cell r="E125">
            <v>17</v>
          </cell>
          <cell r="F125">
            <v>0</v>
          </cell>
          <cell r="G125">
            <v>0</v>
          </cell>
          <cell r="H125">
            <v>188</v>
          </cell>
          <cell r="I125">
            <v>80</v>
          </cell>
          <cell r="J125">
            <v>57</v>
          </cell>
          <cell r="K125">
            <v>0</v>
          </cell>
          <cell r="L125">
            <v>1</v>
          </cell>
          <cell r="M125">
            <v>0</v>
          </cell>
          <cell r="N125">
            <v>0</v>
          </cell>
          <cell r="O125">
            <v>1</v>
          </cell>
          <cell r="P125">
            <v>0</v>
          </cell>
          <cell r="Q125">
            <v>0</v>
          </cell>
          <cell r="R125">
            <v>0</v>
          </cell>
        </row>
        <row r="126">
          <cell r="A126">
            <v>22</v>
          </cell>
          <cell r="B126" t="str">
            <v>Otranto</v>
          </cell>
          <cell r="C126">
            <v>1</v>
          </cell>
          <cell r="D126">
            <v>3</v>
          </cell>
          <cell r="E126">
            <v>0</v>
          </cell>
          <cell r="F126">
            <v>1</v>
          </cell>
          <cell r="G126">
            <v>0</v>
          </cell>
          <cell r="H126">
            <v>49</v>
          </cell>
          <cell r="I126">
            <v>29</v>
          </cell>
          <cell r="J126">
            <v>2</v>
          </cell>
          <cell r="K126">
            <v>3</v>
          </cell>
          <cell r="L126">
            <v>0</v>
          </cell>
          <cell r="M126">
            <v>0</v>
          </cell>
          <cell r="N126">
            <v>1</v>
          </cell>
          <cell r="O126">
            <v>0</v>
          </cell>
          <cell r="P126">
            <v>1</v>
          </cell>
          <cell r="Q126">
            <v>1</v>
          </cell>
          <cell r="R126">
            <v>0</v>
          </cell>
        </row>
        <row r="127">
          <cell r="A127">
            <v>23</v>
          </cell>
          <cell r="B127" t="str">
            <v>Bari</v>
          </cell>
          <cell r="C127">
            <v>16</v>
          </cell>
          <cell r="D127">
            <v>25</v>
          </cell>
          <cell r="E127">
            <v>19</v>
          </cell>
          <cell r="F127">
            <v>4</v>
          </cell>
          <cell r="G127">
            <v>1</v>
          </cell>
          <cell r="H127">
            <v>427</v>
          </cell>
          <cell r="I127">
            <v>113</v>
          </cell>
          <cell r="J127">
            <v>45</v>
          </cell>
          <cell r="K127">
            <v>16</v>
          </cell>
          <cell r="L127">
            <v>1</v>
          </cell>
          <cell r="M127">
            <v>0</v>
          </cell>
          <cell r="N127">
            <v>2</v>
          </cell>
          <cell r="O127">
            <v>2</v>
          </cell>
          <cell r="P127">
            <v>6</v>
          </cell>
          <cell r="Q127">
            <v>0</v>
          </cell>
          <cell r="R127">
            <v>0</v>
          </cell>
        </row>
        <row r="128">
          <cell r="A128">
            <v>23</v>
          </cell>
          <cell r="B128" t="str">
            <v>Monopoli</v>
          </cell>
          <cell r="C128">
            <v>0</v>
          </cell>
          <cell r="D128">
            <v>1</v>
          </cell>
          <cell r="E128">
            <v>1</v>
          </cell>
          <cell r="F128">
            <v>1</v>
          </cell>
          <cell r="G128">
            <v>0</v>
          </cell>
          <cell r="H128">
            <v>19</v>
          </cell>
          <cell r="I128">
            <v>14</v>
          </cell>
          <cell r="J128">
            <v>5</v>
          </cell>
          <cell r="K128">
            <v>15</v>
          </cell>
          <cell r="L128">
            <v>0</v>
          </cell>
          <cell r="M128">
            <v>0</v>
          </cell>
          <cell r="N128">
            <v>0</v>
          </cell>
          <cell r="O128">
            <v>0</v>
          </cell>
          <cell r="P128">
            <v>0</v>
          </cell>
          <cell r="Q128">
            <v>0</v>
          </cell>
          <cell r="R128">
            <v>0</v>
          </cell>
        </row>
        <row r="129">
          <cell r="A129">
            <v>23</v>
          </cell>
          <cell r="B129" t="str">
            <v>Mola di Bari</v>
          </cell>
          <cell r="C129">
            <v>0</v>
          </cell>
          <cell r="D129">
            <v>0</v>
          </cell>
          <cell r="E129">
            <v>0</v>
          </cell>
          <cell r="F129">
            <v>0</v>
          </cell>
          <cell r="G129">
            <v>0</v>
          </cell>
          <cell r="H129">
            <v>4</v>
          </cell>
          <cell r="I129">
            <v>2</v>
          </cell>
          <cell r="J129">
            <v>2</v>
          </cell>
          <cell r="K129">
            <v>3</v>
          </cell>
          <cell r="L129">
            <v>0</v>
          </cell>
          <cell r="M129">
            <v>0</v>
          </cell>
          <cell r="N129">
            <v>0</v>
          </cell>
          <cell r="O129">
            <v>0</v>
          </cell>
          <cell r="P129">
            <v>0</v>
          </cell>
          <cell r="Q129">
            <v>0</v>
          </cell>
          <cell r="R129">
            <v>0</v>
          </cell>
        </row>
        <row r="130">
          <cell r="A130">
            <v>24</v>
          </cell>
          <cell r="B130" t="str">
            <v>Molfetta</v>
          </cell>
          <cell r="C130">
            <v>0</v>
          </cell>
          <cell r="D130">
            <v>0</v>
          </cell>
          <cell r="E130">
            <v>2</v>
          </cell>
          <cell r="F130">
            <v>0</v>
          </cell>
          <cell r="G130">
            <v>0</v>
          </cell>
          <cell r="H130">
            <v>78</v>
          </cell>
          <cell r="I130">
            <v>29</v>
          </cell>
          <cell r="J130">
            <v>2</v>
          </cell>
          <cell r="K130">
            <v>3</v>
          </cell>
          <cell r="L130">
            <v>0</v>
          </cell>
          <cell r="M130">
            <v>0</v>
          </cell>
          <cell r="N130">
            <v>0</v>
          </cell>
          <cell r="O130">
            <v>0</v>
          </cell>
          <cell r="P130">
            <v>0</v>
          </cell>
          <cell r="Q130">
            <v>0</v>
          </cell>
          <cell r="R130">
            <v>0</v>
          </cell>
        </row>
        <row r="131">
          <cell r="A131">
            <v>24</v>
          </cell>
          <cell r="B131" t="str">
            <v>Barletta</v>
          </cell>
          <cell r="C131">
            <v>0</v>
          </cell>
          <cell r="D131">
            <v>0</v>
          </cell>
          <cell r="E131">
            <v>1</v>
          </cell>
          <cell r="F131">
            <v>2</v>
          </cell>
          <cell r="G131">
            <v>0</v>
          </cell>
          <cell r="H131">
            <v>96</v>
          </cell>
          <cell r="I131">
            <v>60</v>
          </cell>
          <cell r="J131">
            <v>18</v>
          </cell>
          <cell r="K131">
            <v>5</v>
          </cell>
          <cell r="L131">
            <v>0</v>
          </cell>
          <cell r="M131">
            <v>0</v>
          </cell>
          <cell r="N131">
            <v>0</v>
          </cell>
          <cell r="O131">
            <v>0</v>
          </cell>
          <cell r="P131">
            <v>0</v>
          </cell>
          <cell r="Q131">
            <v>0</v>
          </cell>
          <cell r="R131">
            <v>0</v>
          </cell>
        </row>
        <row r="132">
          <cell r="A132">
            <v>24</v>
          </cell>
          <cell r="B132" t="str">
            <v>Trani</v>
          </cell>
          <cell r="C132">
            <v>0</v>
          </cell>
          <cell r="D132">
            <v>2</v>
          </cell>
          <cell r="E132">
            <v>1</v>
          </cell>
          <cell r="F132">
            <v>1</v>
          </cell>
          <cell r="G132">
            <v>0</v>
          </cell>
          <cell r="H132">
            <v>47</v>
          </cell>
          <cell r="I132">
            <v>10</v>
          </cell>
          <cell r="J132">
            <v>6</v>
          </cell>
          <cell r="K132">
            <v>1</v>
          </cell>
          <cell r="L132">
            <v>0</v>
          </cell>
          <cell r="M132">
            <v>0</v>
          </cell>
          <cell r="N132">
            <v>0</v>
          </cell>
          <cell r="O132">
            <v>0</v>
          </cell>
          <cell r="P132">
            <v>0</v>
          </cell>
          <cell r="Q132">
            <v>0</v>
          </cell>
          <cell r="R132">
            <v>0</v>
          </cell>
        </row>
        <row r="133">
          <cell r="A133">
            <v>24</v>
          </cell>
          <cell r="B133" t="str">
            <v>Bisceglie</v>
          </cell>
          <cell r="C133">
            <v>0</v>
          </cell>
          <cell r="D133">
            <v>2</v>
          </cell>
          <cell r="E133">
            <v>0</v>
          </cell>
          <cell r="F133">
            <v>1</v>
          </cell>
          <cell r="G133">
            <v>0</v>
          </cell>
          <cell r="H133">
            <v>8</v>
          </cell>
          <cell r="I133">
            <v>7</v>
          </cell>
          <cell r="J133">
            <v>1</v>
          </cell>
          <cell r="K133">
            <v>0</v>
          </cell>
          <cell r="L133">
            <v>0</v>
          </cell>
          <cell r="M133">
            <v>0</v>
          </cell>
          <cell r="N133">
            <v>0</v>
          </cell>
          <cell r="O133">
            <v>0</v>
          </cell>
          <cell r="P133">
            <v>0</v>
          </cell>
          <cell r="Q133">
            <v>0</v>
          </cell>
          <cell r="R133">
            <v>0</v>
          </cell>
        </row>
        <row r="134">
          <cell r="A134">
            <v>24</v>
          </cell>
          <cell r="B134" t="str">
            <v>Giovinazzo</v>
          </cell>
          <cell r="C134">
            <v>0</v>
          </cell>
          <cell r="D134">
            <v>0</v>
          </cell>
          <cell r="E134">
            <v>0</v>
          </cell>
          <cell r="F134">
            <v>0</v>
          </cell>
          <cell r="G134">
            <v>0</v>
          </cell>
          <cell r="H134">
            <v>1</v>
          </cell>
          <cell r="I134">
            <v>0</v>
          </cell>
          <cell r="J134">
            <v>2</v>
          </cell>
          <cell r="K134">
            <v>0</v>
          </cell>
          <cell r="L134">
            <v>0</v>
          </cell>
          <cell r="M134">
            <v>0</v>
          </cell>
          <cell r="N134">
            <v>0</v>
          </cell>
          <cell r="O134">
            <v>0</v>
          </cell>
          <cell r="P134">
            <v>0</v>
          </cell>
          <cell r="Q134">
            <v>0</v>
          </cell>
          <cell r="R134">
            <v>0</v>
          </cell>
        </row>
        <row r="135">
          <cell r="A135">
            <v>25</v>
          </cell>
          <cell r="B135" t="str">
            <v>Manfredonia</v>
          </cell>
          <cell r="C135">
            <v>2</v>
          </cell>
          <cell r="D135">
            <v>1</v>
          </cell>
          <cell r="E135">
            <v>2</v>
          </cell>
          <cell r="F135">
            <v>0</v>
          </cell>
          <cell r="G135">
            <v>0</v>
          </cell>
          <cell r="H135">
            <v>200</v>
          </cell>
          <cell r="I135">
            <v>39</v>
          </cell>
          <cell r="J135">
            <v>14</v>
          </cell>
          <cell r="K135">
            <v>6</v>
          </cell>
          <cell r="L135">
            <v>1</v>
          </cell>
          <cell r="M135">
            <v>0</v>
          </cell>
          <cell r="N135">
            <v>0</v>
          </cell>
          <cell r="O135">
            <v>0</v>
          </cell>
          <cell r="P135">
            <v>0</v>
          </cell>
          <cell r="Q135">
            <v>1</v>
          </cell>
          <cell r="R135">
            <v>0</v>
          </cell>
        </row>
        <row r="136">
          <cell r="A136">
            <v>25</v>
          </cell>
          <cell r="B136" t="str">
            <v>Margherita di Savoia</v>
          </cell>
          <cell r="C136">
            <v>0</v>
          </cell>
          <cell r="D136">
            <v>0</v>
          </cell>
          <cell r="E136">
            <v>0</v>
          </cell>
          <cell r="F136">
            <v>0</v>
          </cell>
          <cell r="G136">
            <v>0</v>
          </cell>
          <cell r="H136">
            <v>1</v>
          </cell>
          <cell r="I136">
            <v>0</v>
          </cell>
          <cell r="J136">
            <v>0</v>
          </cell>
          <cell r="K136">
            <v>1</v>
          </cell>
          <cell r="L136">
            <v>0</v>
          </cell>
          <cell r="M136">
            <v>0</v>
          </cell>
          <cell r="N136">
            <v>0</v>
          </cell>
          <cell r="O136">
            <v>0</v>
          </cell>
          <cell r="P136">
            <v>0</v>
          </cell>
          <cell r="Q136">
            <v>0</v>
          </cell>
          <cell r="R136">
            <v>0</v>
          </cell>
        </row>
        <row r="137">
          <cell r="A137">
            <v>25</v>
          </cell>
          <cell r="B137" t="str">
            <v>Vieste</v>
          </cell>
          <cell r="C137">
            <v>0</v>
          </cell>
          <cell r="D137">
            <v>1</v>
          </cell>
          <cell r="E137">
            <v>1</v>
          </cell>
          <cell r="F137">
            <v>0</v>
          </cell>
          <cell r="G137">
            <v>0</v>
          </cell>
          <cell r="H137">
            <v>16</v>
          </cell>
          <cell r="I137">
            <v>6</v>
          </cell>
          <cell r="J137">
            <v>4</v>
          </cell>
          <cell r="K137">
            <v>0</v>
          </cell>
          <cell r="L137">
            <v>0</v>
          </cell>
          <cell r="M137">
            <v>0</v>
          </cell>
          <cell r="N137">
            <v>0</v>
          </cell>
          <cell r="O137">
            <v>0</v>
          </cell>
          <cell r="P137">
            <v>0</v>
          </cell>
          <cell r="Q137">
            <v>0</v>
          </cell>
          <cell r="R137">
            <v>0</v>
          </cell>
        </row>
        <row r="138">
          <cell r="A138">
            <v>26</v>
          </cell>
          <cell r="B138" t="str">
            <v>Termoli</v>
          </cell>
          <cell r="C138">
            <v>0</v>
          </cell>
          <cell r="D138">
            <v>1</v>
          </cell>
          <cell r="E138">
            <v>0</v>
          </cell>
          <cell r="F138">
            <v>1</v>
          </cell>
          <cell r="G138">
            <v>0</v>
          </cell>
          <cell r="H138">
            <v>23</v>
          </cell>
          <cell r="I138">
            <v>5</v>
          </cell>
          <cell r="J138">
            <v>4</v>
          </cell>
          <cell r="K138">
            <v>3</v>
          </cell>
          <cell r="L138">
            <v>0</v>
          </cell>
          <cell r="M138">
            <v>0</v>
          </cell>
          <cell r="N138">
            <v>0</v>
          </cell>
          <cell r="O138">
            <v>0</v>
          </cell>
          <cell r="P138">
            <v>0</v>
          </cell>
          <cell r="Q138">
            <v>0</v>
          </cell>
          <cell r="R138">
            <v>0</v>
          </cell>
        </row>
        <row r="139">
          <cell r="A139">
            <v>27</v>
          </cell>
          <cell r="B139" t="str">
            <v>Pescara</v>
          </cell>
          <cell r="C139">
            <v>4</v>
          </cell>
          <cell r="D139">
            <v>19</v>
          </cell>
          <cell r="E139">
            <v>43</v>
          </cell>
          <cell r="F139">
            <v>15</v>
          </cell>
          <cell r="G139">
            <v>0</v>
          </cell>
          <cell r="H139">
            <v>214</v>
          </cell>
          <cell r="I139">
            <v>84</v>
          </cell>
          <cell r="J139">
            <v>37</v>
          </cell>
          <cell r="K139">
            <v>20</v>
          </cell>
          <cell r="L139">
            <v>4</v>
          </cell>
          <cell r="M139">
            <v>0</v>
          </cell>
          <cell r="N139">
            <v>1</v>
          </cell>
          <cell r="O139">
            <v>0</v>
          </cell>
          <cell r="P139">
            <v>1</v>
          </cell>
          <cell r="Q139">
            <v>1</v>
          </cell>
          <cell r="R139">
            <v>0</v>
          </cell>
        </row>
        <row r="140">
          <cell r="A140">
            <v>27</v>
          </cell>
          <cell r="B140" t="str">
            <v>Giulianova</v>
          </cell>
          <cell r="C140">
            <v>0</v>
          </cell>
          <cell r="D140">
            <v>2</v>
          </cell>
          <cell r="E140">
            <v>0</v>
          </cell>
          <cell r="F140">
            <v>0</v>
          </cell>
          <cell r="G140">
            <v>0</v>
          </cell>
          <cell r="H140">
            <v>39</v>
          </cell>
          <cell r="I140">
            <v>16</v>
          </cell>
          <cell r="J140">
            <v>5</v>
          </cell>
          <cell r="K140">
            <v>4</v>
          </cell>
          <cell r="L140">
            <v>1</v>
          </cell>
          <cell r="M140">
            <v>0</v>
          </cell>
          <cell r="N140">
            <v>0</v>
          </cell>
          <cell r="O140">
            <v>0</v>
          </cell>
          <cell r="P140">
            <v>1</v>
          </cell>
          <cell r="Q140">
            <v>0</v>
          </cell>
          <cell r="R140">
            <v>0</v>
          </cell>
        </row>
        <row r="141">
          <cell r="A141">
            <v>27</v>
          </cell>
          <cell r="B141" t="str">
            <v>Vasto</v>
          </cell>
          <cell r="C141">
            <v>0</v>
          </cell>
          <cell r="D141">
            <v>13</v>
          </cell>
          <cell r="E141">
            <v>3</v>
          </cell>
          <cell r="F141">
            <v>5</v>
          </cell>
          <cell r="G141">
            <v>0</v>
          </cell>
          <cell r="H141">
            <v>45</v>
          </cell>
          <cell r="I141">
            <v>11</v>
          </cell>
          <cell r="J141">
            <v>5</v>
          </cell>
          <cell r="K141">
            <v>0</v>
          </cell>
          <cell r="L141">
            <v>1</v>
          </cell>
          <cell r="M141">
            <v>0</v>
          </cell>
          <cell r="N141">
            <v>0</v>
          </cell>
          <cell r="O141">
            <v>0</v>
          </cell>
          <cell r="P141">
            <v>0</v>
          </cell>
          <cell r="Q141">
            <v>0</v>
          </cell>
          <cell r="R141">
            <v>0</v>
          </cell>
        </row>
        <row r="142">
          <cell r="A142">
            <v>27</v>
          </cell>
          <cell r="B142" t="str">
            <v>Ortona</v>
          </cell>
          <cell r="C142">
            <v>0</v>
          </cell>
          <cell r="D142">
            <v>7</v>
          </cell>
          <cell r="E142">
            <v>2</v>
          </cell>
          <cell r="F142">
            <v>3</v>
          </cell>
          <cell r="G142">
            <v>1</v>
          </cell>
          <cell r="H142">
            <v>46</v>
          </cell>
          <cell r="I142">
            <v>5</v>
          </cell>
          <cell r="J142">
            <v>6</v>
          </cell>
          <cell r="K142">
            <v>4</v>
          </cell>
          <cell r="L142">
            <v>2</v>
          </cell>
          <cell r="M142">
            <v>0</v>
          </cell>
          <cell r="N142">
            <v>0</v>
          </cell>
          <cell r="O142">
            <v>0</v>
          </cell>
          <cell r="P142">
            <v>0</v>
          </cell>
          <cell r="Q142">
            <v>0</v>
          </cell>
          <cell r="R142">
            <v>0</v>
          </cell>
        </row>
        <row r="143">
          <cell r="A143">
            <v>27</v>
          </cell>
          <cell r="B143" t="str">
            <v>Martinsicuro</v>
          </cell>
          <cell r="C143">
            <v>0</v>
          </cell>
          <cell r="D143">
            <v>0</v>
          </cell>
          <cell r="E143">
            <v>0</v>
          </cell>
          <cell r="F143">
            <v>0</v>
          </cell>
          <cell r="G143">
            <v>0</v>
          </cell>
          <cell r="H143">
            <v>0</v>
          </cell>
          <cell r="I143">
            <v>0</v>
          </cell>
          <cell r="J143">
            <v>1</v>
          </cell>
          <cell r="K143">
            <v>0</v>
          </cell>
          <cell r="L143">
            <v>0</v>
          </cell>
          <cell r="M143">
            <v>0</v>
          </cell>
          <cell r="N143">
            <v>0</v>
          </cell>
          <cell r="O143">
            <v>0</v>
          </cell>
          <cell r="P143">
            <v>0</v>
          </cell>
          <cell r="Q143">
            <v>0</v>
          </cell>
          <cell r="R143">
            <v>0</v>
          </cell>
        </row>
        <row r="144">
          <cell r="A144">
            <v>27</v>
          </cell>
          <cell r="B144" t="str">
            <v>Silvi</v>
          </cell>
          <cell r="C144">
            <v>0</v>
          </cell>
          <cell r="D144">
            <v>0</v>
          </cell>
          <cell r="E144">
            <v>0</v>
          </cell>
          <cell r="F144">
            <v>0</v>
          </cell>
          <cell r="G144">
            <v>0</v>
          </cell>
          <cell r="H144">
            <v>1</v>
          </cell>
          <cell r="I144">
            <v>0</v>
          </cell>
          <cell r="J144">
            <v>1</v>
          </cell>
          <cell r="K144">
            <v>0</v>
          </cell>
          <cell r="L144">
            <v>0</v>
          </cell>
          <cell r="M144">
            <v>0</v>
          </cell>
          <cell r="N144">
            <v>0</v>
          </cell>
          <cell r="O144">
            <v>0</v>
          </cell>
          <cell r="P144">
            <v>0</v>
          </cell>
          <cell r="Q144">
            <v>0</v>
          </cell>
          <cell r="R144">
            <v>0</v>
          </cell>
        </row>
        <row r="145">
          <cell r="A145">
            <v>27</v>
          </cell>
          <cell r="B145" t="str">
            <v>Tortoreto</v>
          </cell>
          <cell r="C145">
            <v>0</v>
          </cell>
          <cell r="D145">
            <v>0</v>
          </cell>
          <cell r="E145">
            <v>0</v>
          </cell>
          <cell r="F145">
            <v>0</v>
          </cell>
          <cell r="G145">
            <v>0</v>
          </cell>
          <cell r="H145">
            <v>1</v>
          </cell>
          <cell r="I145">
            <v>2</v>
          </cell>
          <cell r="J145">
            <v>0</v>
          </cell>
          <cell r="K145">
            <v>0</v>
          </cell>
          <cell r="L145">
            <v>0</v>
          </cell>
          <cell r="M145">
            <v>0</v>
          </cell>
          <cell r="N145">
            <v>0</v>
          </cell>
          <cell r="O145">
            <v>0</v>
          </cell>
          <cell r="P145">
            <v>0</v>
          </cell>
          <cell r="Q145">
            <v>0</v>
          </cell>
          <cell r="R145">
            <v>0</v>
          </cell>
        </row>
        <row r="146">
          <cell r="A146">
            <v>27</v>
          </cell>
          <cell r="B146" t="str">
            <v>Roseto</v>
          </cell>
          <cell r="C146">
            <v>0</v>
          </cell>
          <cell r="D146">
            <v>0</v>
          </cell>
          <cell r="E146">
            <v>0</v>
          </cell>
          <cell r="F146">
            <v>0</v>
          </cell>
          <cell r="G146">
            <v>0</v>
          </cell>
          <cell r="H146">
            <v>3</v>
          </cell>
          <cell r="I146">
            <v>1</v>
          </cell>
          <cell r="J146">
            <v>0</v>
          </cell>
          <cell r="K146">
            <v>0</v>
          </cell>
          <cell r="L146">
            <v>0</v>
          </cell>
          <cell r="M146">
            <v>0</v>
          </cell>
          <cell r="N146">
            <v>0</v>
          </cell>
          <cell r="O146">
            <v>0</v>
          </cell>
          <cell r="P146">
            <v>0</v>
          </cell>
          <cell r="Q146">
            <v>0</v>
          </cell>
          <cell r="R146">
            <v>0</v>
          </cell>
        </row>
        <row r="147">
          <cell r="A147">
            <v>28</v>
          </cell>
          <cell r="B147" t="str">
            <v>San Benedetto del Tronto</v>
          </cell>
          <cell r="C147">
            <v>2</v>
          </cell>
          <cell r="D147">
            <v>14</v>
          </cell>
          <cell r="E147">
            <v>20</v>
          </cell>
          <cell r="F147">
            <v>6</v>
          </cell>
          <cell r="G147">
            <v>0</v>
          </cell>
          <cell r="H147">
            <v>143</v>
          </cell>
          <cell r="I147">
            <v>44</v>
          </cell>
          <cell r="J147">
            <v>20</v>
          </cell>
          <cell r="K147">
            <v>21</v>
          </cell>
          <cell r="L147">
            <v>1</v>
          </cell>
          <cell r="M147">
            <v>0</v>
          </cell>
          <cell r="N147">
            <v>1</v>
          </cell>
          <cell r="O147">
            <v>3</v>
          </cell>
          <cell r="P147">
            <v>3</v>
          </cell>
          <cell r="Q147">
            <v>0</v>
          </cell>
          <cell r="R147">
            <v>1</v>
          </cell>
        </row>
        <row r="148">
          <cell r="A148">
            <v>28</v>
          </cell>
          <cell r="B148" t="str">
            <v>Porto San Giorgio</v>
          </cell>
          <cell r="C148">
            <v>0</v>
          </cell>
          <cell r="D148">
            <v>5</v>
          </cell>
          <cell r="E148">
            <v>3</v>
          </cell>
          <cell r="F148">
            <v>0</v>
          </cell>
          <cell r="G148">
            <v>0</v>
          </cell>
          <cell r="H148">
            <v>33</v>
          </cell>
          <cell r="I148">
            <v>34</v>
          </cell>
          <cell r="J148">
            <v>10</v>
          </cell>
          <cell r="K148">
            <v>2</v>
          </cell>
          <cell r="L148">
            <v>0</v>
          </cell>
          <cell r="M148">
            <v>0</v>
          </cell>
          <cell r="N148">
            <v>1</v>
          </cell>
          <cell r="O148">
            <v>0</v>
          </cell>
          <cell r="P148">
            <v>1</v>
          </cell>
          <cell r="Q148">
            <v>0</v>
          </cell>
          <cell r="R148">
            <v>0</v>
          </cell>
        </row>
        <row r="149">
          <cell r="A149">
            <v>28</v>
          </cell>
          <cell r="B149" t="str">
            <v>Cupra Marittima</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row>
        <row r="150">
          <cell r="A150">
            <v>29</v>
          </cell>
          <cell r="B150" t="str">
            <v>Ancona</v>
          </cell>
          <cell r="C150">
            <v>4</v>
          </cell>
          <cell r="D150">
            <v>77</v>
          </cell>
          <cell r="E150">
            <v>52</v>
          </cell>
          <cell r="F150">
            <v>17</v>
          </cell>
          <cell r="G150">
            <v>0</v>
          </cell>
          <cell r="H150">
            <v>357</v>
          </cell>
          <cell r="I150">
            <v>168</v>
          </cell>
          <cell r="J150">
            <v>55</v>
          </cell>
          <cell r="K150">
            <v>13</v>
          </cell>
          <cell r="L150">
            <v>2</v>
          </cell>
          <cell r="M150">
            <v>1</v>
          </cell>
          <cell r="N150">
            <v>0</v>
          </cell>
          <cell r="O150">
            <v>1</v>
          </cell>
          <cell r="P150">
            <v>2</v>
          </cell>
          <cell r="Q150">
            <v>0</v>
          </cell>
          <cell r="R150">
            <v>0</v>
          </cell>
        </row>
        <row r="151">
          <cell r="A151">
            <v>29</v>
          </cell>
          <cell r="B151" t="str">
            <v>Numana</v>
          </cell>
          <cell r="C151">
            <v>0</v>
          </cell>
          <cell r="D151">
            <v>0</v>
          </cell>
          <cell r="E151">
            <v>1</v>
          </cell>
          <cell r="F151">
            <v>0</v>
          </cell>
          <cell r="G151">
            <v>0</v>
          </cell>
          <cell r="H151">
            <v>38</v>
          </cell>
          <cell r="I151">
            <v>23</v>
          </cell>
          <cell r="J151">
            <v>4</v>
          </cell>
          <cell r="K151">
            <v>0</v>
          </cell>
          <cell r="L151">
            <v>0</v>
          </cell>
          <cell r="M151">
            <v>0</v>
          </cell>
          <cell r="N151">
            <v>0</v>
          </cell>
          <cell r="O151">
            <v>0</v>
          </cell>
          <cell r="P151">
            <v>0</v>
          </cell>
          <cell r="Q151">
            <v>0</v>
          </cell>
          <cell r="R151">
            <v>0</v>
          </cell>
        </row>
        <row r="152">
          <cell r="A152">
            <v>29</v>
          </cell>
          <cell r="B152" t="str">
            <v>Senigallia</v>
          </cell>
          <cell r="C152">
            <v>0</v>
          </cell>
          <cell r="D152">
            <v>7</v>
          </cell>
          <cell r="E152">
            <v>9</v>
          </cell>
          <cell r="F152">
            <v>3</v>
          </cell>
          <cell r="G152">
            <v>0</v>
          </cell>
          <cell r="H152">
            <v>40</v>
          </cell>
          <cell r="I152">
            <v>26</v>
          </cell>
          <cell r="J152">
            <v>12</v>
          </cell>
          <cell r="K152">
            <v>8</v>
          </cell>
          <cell r="L152">
            <v>0</v>
          </cell>
          <cell r="M152">
            <v>0</v>
          </cell>
          <cell r="N152">
            <v>3</v>
          </cell>
          <cell r="O152">
            <v>1</v>
          </cell>
          <cell r="P152">
            <v>1</v>
          </cell>
          <cell r="Q152">
            <v>0</v>
          </cell>
          <cell r="R152">
            <v>0</v>
          </cell>
        </row>
        <row r="153">
          <cell r="A153">
            <v>29</v>
          </cell>
          <cell r="B153" t="str">
            <v>Civitanova Marche</v>
          </cell>
          <cell r="C153">
            <v>1</v>
          </cell>
          <cell r="D153">
            <v>8</v>
          </cell>
          <cell r="E153">
            <v>12</v>
          </cell>
          <cell r="F153">
            <v>4</v>
          </cell>
          <cell r="G153">
            <v>0</v>
          </cell>
          <cell r="H153">
            <v>20</v>
          </cell>
          <cell r="I153">
            <v>18</v>
          </cell>
          <cell r="J153">
            <v>6</v>
          </cell>
          <cell r="K153">
            <v>1</v>
          </cell>
          <cell r="L153">
            <v>0</v>
          </cell>
          <cell r="M153">
            <v>0</v>
          </cell>
          <cell r="N153">
            <v>1</v>
          </cell>
          <cell r="O153">
            <v>0</v>
          </cell>
          <cell r="P153">
            <v>0</v>
          </cell>
          <cell r="Q153">
            <v>0</v>
          </cell>
          <cell r="R153">
            <v>0</v>
          </cell>
        </row>
        <row r="154">
          <cell r="A154">
            <v>30</v>
          </cell>
          <cell r="B154" t="str">
            <v>Pesaro</v>
          </cell>
          <cell r="C154">
            <v>4</v>
          </cell>
          <cell r="D154">
            <v>51</v>
          </cell>
          <cell r="E154">
            <v>71</v>
          </cell>
          <cell r="F154">
            <v>29</v>
          </cell>
          <cell r="G154">
            <v>4</v>
          </cell>
          <cell r="H154">
            <v>322</v>
          </cell>
          <cell r="I154">
            <v>280</v>
          </cell>
          <cell r="J154">
            <v>398</v>
          </cell>
          <cell r="K154">
            <v>277</v>
          </cell>
          <cell r="L154">
            <v>9</v>
          </cell>
          <cell r="M154">
            <v>2</v>
          </cell>
          <cell r="N154">
            <v>5</v>
          </cell>
          <cell r="O154">
            <v>12</v>
          </cell>
          <cell r="P154">
            <v>10</v>
          </cell>
          <cell r="Q154">
            <v>1</v>
          </cell>
          <cell r="R154">
            <v>1</v>
          </cell>
        </row>
        <row r="155">
          <cell r="A155">
            <v>30</v>
          </cell>
          <cell r="B155" t="str">
            <v>Fano</v>
          </cell>
          <cell r="C155">
            <v>0</v>
          </cell>
          <cell r="D155">
            <v>3</v>
          </cell>
          <cell r="E155">
            <v>5</v>
          </cell>
          <cell r="F155">
            <v>1</v>
          </cell>
          <cell r="G155">
            <v>0</v>
          </cell>
          <cell r="H155">
            <v>23</v>
          </cell>
          <cell r="I155">
            <v>5</v>
          </cell>
          <cell r="J155">
            <v>3</v>
          </cell>
          <cell r="K155">
            <v>13</v>
          </cell>
          <cell r="L155">
            <v>0</v>
          </cell>
          <cell r="M155">
            <v>0</v>
          </cell>
          <cell r="N155">
            <v>0</v>
          </cell>
          <cell r="O155">
            <v>0</v>
          </cell>
          <cell r="P155">
            <v>0</v>
          </cell>
          <cell r="Q155">
            <v>0</v>
          </cell>
          <cell r="R155">
            <v>0</v>
          </cell>
        </row>
        <row r="156">
          <cell r="A156">
            <v>30</v>
          </cell>
          <cell r="B156" t="str">
            <v>Marotta</v>
          </cell>
          <cell r="C156">
            <v>0</v>
          </cell>
          <cell r="D156">
            <v>0</v>
          </cell>
          <cell r="E156">
            <v>3</v>
          </cell>
          <cell r="F156">
            <v>1</v>
          </cell>
          <cell r="G156">
            <v>0</v>
          </cell>
          <cell r="H156">
            <v>75</v>
          </cell>
          <cell r="I156">
            <v>16</v>
          </cell>
          <cell r="J156">
            <v>6</v>
          </cell>
          <cell r="K156">
            <v>6</v>
          </cell>
          <cell r="L156">
            <v>0</v>
          </cell>
          <cell r="M156">
            <v>0</v>
          </cell>
          <cell r="N156">
            <v>0</v>
          </cell>
          <cell r="O156">
            <v>0</v>
          </cell>
          <cell r="P156">
            <v>0</v>
          </cell>
          <cell r="Q156">
            <v>0</v>
          </cell>
          <cell r="R156">
            <v>0</v>
          </cell>
        </row>
        <row r="157">
          <cell r="A157">
            <v>30</v>
          </cell>
          <cell r="B157" t="str">
            <v>Gabicce Mare</v>
          </cell>
          <cell r="C157">
            <v>0</v>
          </cell>
          <cell r="D157">
            <v>0</v>
          </cell>
          <cell r="E157">
            <v>0</v>
          </cell>
          <cell r="F157">
            <v>0</v>
          </cell>
          <cell r="G157">
            <v>0</v>
          </cell>
          <cell r="H157">
            <v>6</v>
          </cell>
          <cell r="I157">
            <v>2</v>
          </cell>
          <cell r="J157">
            <v>0</v>
          </cell>
          <cell r="K157">
            <v>2</v>
          </cell>
          <cell r="L157">
            <v>1</v>
          </cell>
          <cell r="M157">
            <v>0</v>
          </cell>
          <cell r="N157">
            <v>0</v>
          </cell>
          <cell r="O157">
            <v>0</v>
          </cell>
          <cell r="P157">
            <v>0</v>
          </cell>
          <cell r="Q157">
            <v>0</v>
          </cell>
          <cell r="R157">
            <v>0</v>
          </cell>
        </row>
        <row r="158">
          <cell r="A158">
            <v>31</v>
          </cell>
          <cell r="B158" t="str">
            <v>Rimini</v>
          </cell>
          <cell r="C158">
            <v>39</v>
          </cell>
          <cell r="D158">
            <v>162</v>
          </cell>
          <cell r="E158">
            <v>253</v>
          </cell>
          <cell r="F158">
            <v>137</v>
          </cell>
          <cell r="G158">
            <v>4</v>
          </cell>
          <cell r="H158">
            <v>435</v>
          </cell>
          <cell r="I158">
            <v>212</v>
          </cell>
          <cell r="J158">
            <v>117</v>
          </cell>
          <cell r="K158">
            <v>71</v>
          </cell>
          <cell r="L158">
            <v>2</v>
          </cell>
          <cell r="M158">
            <v>0</v>
          </cell>
          <cell r="N158">
            <v>7</v>
          </cell>
          <cell r="O158">
            <v>34</v>
          </cell>
          <cell r="P158">
            <v>23</v>
          </cell>
          <cell r="Q158">
            <v>1</v>
          </cell>
          <cell r="R158">
            <v>0</v>
          </cell>
        </row>
        <row r="159">
          <cell r="A159">
            <v>31</v>
          </cell>
          <cell r="B159" t="str">
            <v>Bellaria</v>
          </cell>
          <cell r="C159">
            <v>0</v>
          </cell>
          <cell r="D159">
            <v>9</v>
          </cell>
          <cell r="E159">
            <v>4</v>
          </cell>
          <cell r="F159">
            <v>2</v>
          </cell>
          <cell r="G159">
            <v>0</v>
          </cell>
          <cell r="H159">
            <v>94</v>
          </cell>
          <cell r="I159">
            <v>50</v>
          </cell>
          <cell r="J159">
            <v>19</v>
          </cell>
          <cell r="K159">
            <v>5</v>
          </cell>
          <cell r="L159">
            <v>0</v>
          </cell>
          <cell r="M159">
            <v>0</v>
          </cell>
          <cell r="N159">
            <v>0</v>
          </cell>
          <cell r="O159">
            <v>0</v>
          </cell>
          <cell r="P159">
            <v>0</v>
          </cell>
          <cell r="Q159">
            <v>0</v>
          </cell>
          <cell r="R159">
            <v>0</v>
          </cell>
        </row>
        <row r="160">
          <cell r="A160">
            <v>31</v>
          </cell>
          <cell r="B160" t="str">
            <v>Cattolica</v>
          </cell>
          <cell r="C160">
            <v>1</v>
          </cell>
          <cell r="D160">
            <v>1</v>
          </cell>
          <cell r="E160">
            <v>0</v>
          </cell>
          <cell r="F160">
            <v>0</v>
          </cell>
          <cell r="G160">
            <v>0</v>
          </cell>
          <cell r="H160">
            <v>11</v>
          </cell>
          <cell r="I160">
            <v>3</v>
          </cell>
          <cell r="J160">
            <v>8</v>
          </cell>
          <cell r="K160">
            <v>0</v>
          </cell>
          <cell r="L160">
            <v>0</v>
          </cell>
          <cell r="M160">
            <v>0</v>
          </cell>
          <cell r="N160">
            <v>0</v>
          </cell>
          <cell r="O160">
            <v>0</v>
          </cell>
          <cell r="P160">
            <v>0</v>
          </cell>
          <cell r="Q160">
            <v>0</v>
          </cell>
          <cell r="R160">
            <v>0</v>
          </cell>
        </row>
        <row r="161">
          <cell r="A161">
            <v>31</v>
          </cell>
          <cell r="B161" t="str">
            <v>Cesenatico</v>
          </cell>
          <cell r="C161">
            <v>1</v>
          </cell>
          <cell r="D161">
            <v>4</v>
          </cell>
          <cell r="E161">
            <v>4</v>
          </cell>
          <cell r="F161">
            <v>2</v>
          </cell>
          <cell r="G161">
            <v>0</v>
          </cell>
          <cell r="H161">
            <v>21</v>
          </cell>
          <cell r="I161">
            <v>9</v>
          </cell>
          <cell r="J161">
            <v>3</v>
          </cell>
          <cell r="K161">
            <v>1</v>
          </cell>
          <cell r="L161">
            <v>0</v>
          </cell>
          <cell r="M161">
            <v>0</v>
          </cell>
          <cell r="N161">
            <v>0</v>
          </cell>
          <cell r="O161">
            <v>2</v>
          </cell>
          <cell r="P161">
            <v>0</v>
          </cell>
          <cell r="Q161">
            <v>0</v>
          </cell>
          <cell r="R161">
            <v>0</v>
          </cell>
        </row>
        <row r="162">
          <cell r="A162">
            <v>31</v>
          </cell>
          <cell r="B162" t="str">
            <v>Riccione</v>
          </cell>
          <cell r="C162">
            <v>0</v>
          </cell>
          <cell r="D162">
            <v>5</v>
          </cell>
          <cell r="E162">
            <v>5</v>
          </cell>
          <cell r="F162">
            <v>0</v>
          </cell>
          <cell r="G162">
            <v>0</v>
          </cell>
          <cell r="H162">
            <v>108</v>
          </cell>
          <cell r="I162">
            <v>30</v>
          </cell>
          <cell r="J162">
            <v>9</v>
          </cell>
          <cell r="K162">
            <v>2</v>
          </cell>
          <cell r="L162">
            <v>0</v>
          </cell>
          <cell r="M162">
            <v>0</v>
          </cell>
          <cell r="N162">
            <v>1</v>
          </cell>
          <cell r="O162">
            <v>2</v>
          </cell>
          <cell r="P162">
            <v>1</v>
          </cell>
          <cell r="Q162">
            <v>0</v>
          </cell>
          <cell r="R162">
            <v>0</v>
          </cell>
        </row>
        <row r="163">
          <cell r="A163">
            <v>32</v>
          </cell>
          <cell r="B163" t="str">
            <v>Ravenna</v>
          </cell>
          <cell r="C163">
            <v>9</v>
          </cell>
          <cell r="D163">
            <v>154</v>
          </cell>
          <cell r="E163">
            <v>416</v>
          </cell>
          <cell r="F163">
            <v>135</v>
          </cell>
          <cell r="G163">
            <v>5</v>
          </cell>
          <cell r="H163">
            <v>360</v>
          </cell>
          <cell r="I163">
            <v>389</v>
          </cell>
          <cell r="J163">
            <v>277</v>
          </cell>
          <cell r="K163">
            <v>101</v>
          </cell>
          <cell r="L163">
            <v>6</v>
          </cell>
          <cell r="M163">
            <v>0</v>
          </cell>
          <cell r="N163">
            <v>3</v>
          </cell>
          <cell r="O163">
            <v>6</v>
          </cell>
          <cell r="P163">
            <v>4</v>
          </cell>
          <cell r="Q163">
            <v>1</v>
          </cell>
          <cell r="R163">
            <v>0</v>
          </cell>
        </row>
        <row r="164">
          <cell r="A164">
            <v>32</v>
          </cell>
          <cell r="B164" t="str">
            <v>Porto Garibaldi</v>
          </cell>
          <cell r="C164">
            <v>0</v>
          </cell>
          <cell r="D164">
            <v>3</v>
          </cell>
          <cell r="E164">
            <v>4</v>
          </cell>
          <cell r="F164">
            <v>2</v>
          </cell>
          <cell r="G164">
            <v>0</v>
          </cell>
          <cell r="H164">
            <v>38</v>
          </cell>
          <cell r="I164">
            <v>44</v>
          </cell>
          <cell r="J164">
            <v>17</v>
          </cell>
          <cell r="K164">
            <v>9</v>
          </cell>
          <cell r="L164">
            <v>1</v>
          </cell>
          <cell r="M164">
            <v>0</v>
          </cell>
          <cell r="N164">
            <v>0</v>
          </cell>
          <cell r="O164">
            <v>2</v>
          </cell>
          <cell r="P164">
            <v>0</v>
          </cell>
          <cell r="Q164">
            <v>0</v>
          </cell>
          <cell r="R164">
            <v>0</v>
          </cell>
        </row>
        <row r="165">
          <cell r="A165">
            <v>32</v>
          </cell>
          <cell r="B165" t="str">
            <v>Cervia</v>
          </cell>
          <cell r="C165">
            <v>0</v>
          </cell>
          <cell r="D165">
            <v>6</v>
          </cell>
          <cell r="E165">
            <v>6</v>
          </cell>
          <cell r="F165">
            <v>3</v>
          </cell>
          <cell r="G165">
            <v>0</v>
          </cell>
          <cell r="H165">
            <v>24</v>
          </cell>
          <cell r="I165">
            <v>8</v>
          </cell>
          <cell r="J165">
            <v>4</v>
          </cell>
          <cell r="K165">
            <v>2</v>
          </cell>
          <cell r="L165">
            <v>0</v>
          </cell>
          <cell r="M165">
            <v>0</v>
          </cell>
          <cell r="N165">
            <v>0</v>
          </cell>
          <cell r="O165">
            <v>0</v>
          </cell>
          <cell r="P165">
            <v>0</v>
          </cell>
          <cell r="Q165">
            <v>0</v>
          </cell>
          <cell r="R165">
            <v>0</v>
          </cell>
        </row>
        <row r="166">
          <cell r="A166">
            <v>32</v>
          </cell>
          <cell r="B166" t="str">
            <v>Goro</v>
          </cell>
          <cell r="C166">
            <v>0</v>
          </cell>
          <cell r="D166">
            <v>0</v>
          </cell>
          <cell r="E166">
            <v>1</v>
          </cell>
          <cell r="F166">
            <v>1</v>
          </cell>
          <cell r="G166">
            <v>0</v>
          </cell>
          <cell r="H166">
            <v>40</v>
          </cell>
          <cell r="I166">
            <v>28</v>
          </cell>
          <cell r="J166">
            <v>4</v>
          </cell>
          <cell r="K166">
            <v>2</v>
          </cell>
          <cell r="L166">
            <v>0</v>
          </cell>
          <cell r="M166">
            <v>0</v>
          </cell>
          <cell r="N166">
            <v>0</v>
          </cell>
          <cell r="O166">
            <v>0</v>
          </cell>
          <cell r="P166">
            <v>0</v>
          </cell>
          <cell r="Q166">
            <v>0</v>
          </cell>
          <cell r="R166">
            <v>0</v>
          </cell>
        </row>
        <row r="167">
          <cell r="A167">
            <v>33</v>
          </cell>
          <cell r="B167" t="str">
            <v>Chioggia</v>
          </cell>
          <cell r="C167">
            <v>29</v>
          </cell>
          <cell r="D167">
            <v>56</v>
          </cell>
          <cell r="E167">
            <v>53</v>
          </cell>
          <cell r="F167">
            <v>32</v>
          </cell>
          <cell r="G167">
            <v>1</v>
          </cell>
          <cell r="H167">
            <v>414</v>
          </cell>
          <cell r="I167">
            <v>272</v>
          </cell>
          <cell r="J167">
            <v>83</v>
          </cell>
          <cell r="K167">
            <v>40</v>
          </cell>
          <cell r="L167">
            <v>0</v>
          </cell>
          <cell r="M167">
            <v>0</v>
          </cell>
          <cell r="N167">
            <v>3</v>
          </cell>
          <cell r="O167">
            <v>0</v>
          </cell>
          <cell r="P167">
            <v>2</v>
          </cell>
          <cell r="Q167">
            <v>1</v>
          </cell>
          <cell r="R167">
            <v>1</v>
          </cell>
        </row>
        <row r="168">
          <cell r="A168">
            <v>34</v>
          </cell>
          <cell r="B168" t="str">
            <v>Venezia</v>
          </cell>
          <cell r="C168">
            <v>17</v>
          </cell>
          <cell r="D168">
            <v>12</v>
          </cell>
          <cell r="E168">
            <v>0</v>
          </cell>
          <cell r="F168">
            <v>3</v>
          </cell>
          <cell r="G168">
            <v>2</v>
          </cell>
          <cell r="H168">
            <v>747</v>
          </cell>
          <cell r="I168">
            <v>719</v>
          </cell>
          <cell r="J168">
            <v>257</v>
          </cell>
          <cell r="K168">
            <v>191</v>
          </cell>
          <cell r="L168">
            <v>3</v>
          </cell>
          <cell r="M168">
            <v>12</v>
          </cell>
          <cell r="N168">
            <v>139</v>
          </cell>
          <cell r="O168">
            <v>253</v>
          </cell>
          <cell r="P168">
            <v>85</v>
          </cell>
          <cell r="Q168">
            <v>6</v>
          </cell>
          <cell r="R168">
            <v>7</v>
          </cell>
        </row>
        <row r="169">
          <cell r="A169">
            <v>34</v>
          </cell>
          <cell r="B169" t="str">
            <v>Caorle</v>
          </cell>
          <cell r="C169">
            <v>2</v>
          </cell>
          <cell r="D169">
            <v>18</v>
          </cell>
          <cell r="E169">
            <v>84</v>
          </cell>
          <cell r="F169">
            <v>49</v>
          </cell>
          <cell r="G169">
            <v>0</v>
          </cell>
          <cell r="H169">
            <v>159</v>
          </cell>
          <cell r="I169">
            <v>140</v>
          </cell>
          <cell r="J169">
            <v>79</v>
          </cell>
          <cell r="K169">
            <v>43</v>
          </cell>
          <cell r="L169">
            <v>3</v>
          </cell>
          <cell r="M169">
            <v>0</v>
          </cell>
          <cell r="N169">
            <v>3</v>
          </cell>
          <cell r="O169">
            <v>10</v>
          </cell>
          <cell r="P169">
            <v>2</v>
          </cell>
          <cell r="Q169">
            <v>0</v>
          </cell>
          <cell r="R169">
            <v>0</v>
          </cell>
        </row>
        <row r="170">
          <cell r="A170">
            <v>34</v>
          </cell>
          <cell r="B170" t="str">
            <v>Jesolo</v>
          </cell>
          <cell r="C170">
            <v>1</v>
          </cell>
          <cell r="D170">
            <v>2</v>
          </cell>
          <cell r="E170">
            <v>6</v>
          </cell>
          <cell r="F170">
            <v>1</v>
          </cell>
          <cell r="G170">
            <v>2</v>
          </cell>
          <cell r="H170">
            <v>59</v>
          </cell>
          <cell r="I170">
            <v>116</v>
          </cell>
          <cell r="J170">
            <v>18</v>
          </cell>
          <cell r="K170">
            <v>16</v>
          </cell>
          <cell r="L170">
            <v>2</v>
          </cell>
          <cell r="M170">
            <v>0</v>
          </cell>
          <cell r="N170">
            <v>0</v>
          </cell>
          <cell r="O170">
            <v>0</v>
          </cell>
          <cell r="P170">
            <v>0</v>
          </cell>
          <cell r="Q170">
            <v>0</v>
          </cell>
          <cell r="R170">
            <v>0</v>
          </cell>
        </row>
        <row r="171">
          <cell r="A171">
            <v>35</v>
          </cell>
          <cell r="B171" t="str">
            <v>Monfalcone</v>
          </cell>
          <cell r="C171">
            <v>14</v>
          </cell>
          <cell r="D171">
            <v>67</v>
          </cell>
          <cell r="E171">
            <v>107</v>
          </cell>
          <cell r="F171">
            <v>46</v>
          </cell>
          <cell r="G171">
            <v>5</v>
          </cell>
          <cell r="H171">
            <v>206</v>
          </cell>
          <cell r="I171">
            <v>215</v>
          </cell>
          <cell r="J171">
            <v>87</v>
          </cell>
          <cell r="K171">
            <v>53</v>
          </cell>
          <cell r="L171">
            <v>1</v>
          </cell>
          <cell r="M171">
            <v>0</v>
          </cell>
          <cell r="N171">
            <v>11</v>
          </cell>
          <cell r="O171">
            <v>7</v>
          </cell>
          <cell r="P171">
            <v>6</v>
          </cell>
          <cell r="Q171">
            <v>1</v>
          </cell>
          <cell r="R171">
            <v>0</v>
          </cell>
        </row>
        <row r="172">
          <cell r="A172">
            <v>35</v>
          </cell>
          <cell r="B172" t="str">
            <v>Grado</v>
          </cell>
          <cell r="C172">
            <v>14</v>
          </cell>
          <cell r="D172">
            <v>54</v>
          </cell>
          <cell r="E172">
            <v>206</v>
          </cell>
          <cell r="F172">
            <v>64</v>
          </cell>
          <cell r="G172">
            <v>3</v>
          </cell>
          <cell r="H172">
            <v>420</v>
          </cell>
          <cell r="I172">
            <v>325</v>
          </cell>
          <cell r="J172">
            <v>87</v>
          </cell>
          <cell r="K172">
            <v>76</v>
          </cell>
          <cell r="L172">
            <v>6</v>
          </cell>
          <cell r="M172">
            <v>0</v>
          </cell>
          <cell r="N172">
            <v>1</v>
          </cell>
          <cell r="O172">
            <v>2</v>
          </cell>
          <cell r="P172">
            <v>2</v>
          </cell>
          <cell r="Q172">
            <v>0</v>
          </cell>
          <cell r="R172">
            <v>0</v>
          </cell>
        </row>
        <row r="173">
          <cell r="A173">
            <v>35</v>
          </cell>
          <cell r="B173" t="str">
            <v>Porto Nogaro</v>
          </cell>
          <cell r="C173">
            <v>0</v>
          </cell>
          <cell r="D173">
            <v>6</v>
          </cell>
          <cell r="E173">
            <v>54</v>
          </cell>
          <cell r="F173">
            <v>26</v>
          </cell>
          <cell r="G173">
            <v>0</v>
          </cell>
          <cell r="H173">
            <v>30</v>
          </cell>
          <cell r="I173">
            <v>59</v>
          </cell>
          <cell r="J173">
            <v>15</v>
          </cell>
          <cell r="K173">
            <v>14</v>
          </cell>
          <cell r="L173">
            <v>0</v>
          </cell>
          <cell r="M173">
            <v>0</v>
          </cell>
          <cell r="N173">
            <v>0</v>
          </cell>
          <cell r="O173">
            <v>2</v>
          </cell>
          <cell r="P173">
            <v>1</v>
          </cell>
          <cell r="Q173">
            <v>0</v>
          </cell>
          <cell r="R173">
            <v>0</v>
          </cell>
        </row>
        <row r="174">
          <cell r="A174">
            <v>35</v>
          </cell>
          <cell r="B174" t="str">
            <v>Marano Lagunare</v>
          </cell>
          <cell r="C174">
            <v>0</v>
          </cell>
          <cell r="D174">
            <v>1</v>
          </cell>
          <cell r="E174">
            <v>4</v>
          </cell>
          <cell r="F174">
            <v>3</v>
          </cell>
          <cell r="G174">
            <v>0</v>
          </cell>
          <cell r="H174">
            <v>15</v>
          </cell>
          <cell r="I174">
            <v>32</v>
          </cell>
          <cell r="J174">
            <v>10</v>
          </cell>
          <cell r="K174">
            <v>4</v>
          </cell>
          <cell r="L174">
            <v>0</v>
          </cell>
          <cell r="M174">
            <v>0</v>
          </cell>
          <cell r="N174">
            <v>0</v>
          </cell>
          <cell r="O174">
            <v>0</v>
          </cell>
          <cell r="P174">
            <v>0</v>
          </cell>
          <cell r="Q174">
            <v>0</v>
          </cell>
          <cell r="R174">
            <v>0</v>
          </cell>
        </row>
        <row r="175">
          <cell r="A175">
            <v>35</v>
          </cell>
          <cell r="B175" t="str">
            <v>Lignano Sabbiadoro</v>
          </cell>
          <cell r="C175">
            <v>8</v>
          </cell>
          <cell r="D175">
            <v>25</v>
          </cell>
          <cell r="E175">
            <v>24</v>
          </cell>
          <cell r="F175">
            <v>7</v>
          </cell>
          <cell r="G175">
            <v>0</v>
          </cell>
          <cell r="H175">
            <v>151</v>
          </cell>
          <cell r="I175">
            <v>92</v>
          </cell>
          <cell r="J175">
            <v>31</v>
          </cell>
          <cell r="K175">
            <v>20</v>
          </cell>
          <cell r="L175">
            <v>1</v>
          </cell>
          <cell r="M175">
            <v>1</v>
          </cell>
          <cell r="N175">
            <v>7</v>
          </cell>
          <cell r="O175">
            <v>2</v>
          </cell>
          <cell r="P175">
            <v>2</v>
          </cell>
          <cell r="Q175">
            <v>0</v>
          </cell>
          <cell r="R175">
            <v>0</v>
          </cell>
        </row>
        <row r="176">
          <cell r="A176">
            <v>36</v>
          </cell>
          <cell r="B176" t="str">
            <v>Trieste</v>
          </cell>
          <cell r="C176">
            <v>27</v>
          </cell>
          <cell r="D176">
            <v>86</v>
          </cell>
          <cell r="E176">
            <v>136</v>
          </cell>
          <cell r="F176">
            <v>37</v>
          </cell>
          <cell r="G176">
            <v>1</v>
          </cell>
          <cell r="H176">
            <v>288</v>
          </cell>
          <cell r="I176">
            <v>184</v>
          </cell>
          <cell r="J176">
            <v>32</v>
          </cell>
          <cell r="K176">
            <v>13</v>
          </cell>
          <cell r="L176">
            <v>1</v>
          </cell>
          <cell r="M176">
            <v>0</v>
          </cell>
          <cell r="N176">
            <v>5</v>
          </cell>
          <cell r="O176">
            <v>7</v>
          </cell>
          <cell r="P176">
            <v>5</v>
          </cell>
          <cell r="Q176">
            <v>0</v>
          </cell>
          <cell r="R176">
            <v>0</v>
          </cell>
        </row>
        <row r="177">
          <cell r="A177">
            <v>36</v>
          </cell>
          <cell r="B177" t="str">
            <v>Muggia</v>
          </cell>
          <cell r="C177">
            <v>4</v>
          </cell>
          <cell r="D177">
            <v>5</v>
          </cell>
          <cell r="E177">
            <v>6</v>
          </cell>
          <cell r="F177">
            <v>1</v>
          </cell>
          <cell r="G177">
            <v>0</v>
          </cell>
          <cell r="H177">
            <v>19</v>
          </cell>
          <cell r="I177">
            <v>5</v>
          </cell>
          <cell r="J177">
            <v>4</v>
          </cell>
          <cell r="K177">
            <v>0</v>
          </cell>
          <cell r="L177">
            <v>0</v>
          </cell>
          <cell r="M177">
            <v>0</v>
          </cell>
          <cell r="N177">
            <v>0</v>
          </cell>
          <cell r="O177">
            <v>0</v>
          </cell>
          <cell r="P177">
            <v>1</v>
          </cell>
          <cell r="Q177">
            <v>0</v>
          </cell>
          <cell r="R177">
            <v>0</v>
          </cell>
        </row>
        <row r="178">
          <cell r="A178">
            <v>36</v>
          </cell>
          <cell r="B178" t="str">
            <v>Sistiana</v>
          </cell>
          <cell r="C178">
            <v>0</v>
          </cell>
          <cell r="D178">
            <v>0</v>
          </cell>
          <cell r="E178">
            <v>0</v>
          </cell>
          <cell r="F178">
            <v>0</v>
          </cell>
          <cell r="G178">
            <v>0</v>
          </cell>
          <cell r="H178">
            <v>1</v>
          </cell>
          <cell r="I178">
            <v>0</v>
          </cell>
          <cell r="J178">
            <v>0</v>
          </cell>
          <cell r="K178">
            <v>0</v>
          </cell>
          <cell r="L178">
            <v>0</v>
          </cell>
          <cell r="M178">
            <v>0</v>
          </cell>
          <cell r="N178">
            <v>0</v>
          </cell>
          <cell r="O178">
            <v>0</v>
          </cell>
          <cell r="P178">
            <v>0</v>
          </cell>
          <cell r="Q178">
            <v>0</v>
          </cell>
          <cell r="R178">
            <v>0</v>
          </cell>
        </row>
        <row r="179">
          <cell r="A179">
            <v>37</v>
          </cell>
          <cell r="B179" t="str">
            <v>Cagliari</v>
          </cell>
          <cell r="C179">
            <v>17</v>
          </cell>
          <cell r="D179">
            <v>24</v>
          </cell>
          <cell r="E179">
            <v>43</v>
          </cell>
          <cell r="F179">
            <v>5</v>
          </cell>
          <cell r="G179">
            <v>5</v>
          </cell>
          <cell r="H179">
            <v>401</v>
          </cell>
          <cell r="I179">
            <v>117</v>
          </cell>
          <cell r="J179">
            <v>28</v>
          </cell>
          <cell r="K179">
            <v>20</v>
          </cell>
          <cell r="L179">
            <v>0</v>
          </cell>
          <cell r="M179">
            <v>0</v>
          </cell>
          <cell r="N179">
            <v>0</v>
          </cell>
          <cell r="O179">
            <v>0</v>
          </cell>
          <cell r="P179">
            <v>0</v>
          </cell>
          <cell r="Q179">
            <v>0</v>
          </cell>
          <cell r="R179">
            <v>2</v>
          </cell>
        </row>
        <row r="180">
          <cell r="A180">
            <v>37</v>
          </cell>
          <cell r="B180" t="str">
            <v>Portoscuso</v>
          </cell>
          <cell r="C180">
            <v>1</v>
          </cell>
          <cell r="D180">
            <v>2</v>
          </cell>
          <cell r="E180">
            <v>5</v>
          </cell>
          <cell r="F180">
            <v>0</v>
          </cell>
          <cell r="G180">
            <v>0</v>
          </cell>
          <cell r="H180">
            <v>20</v>
          </cell>
          <cell r="I180">
            <v>12</v>
          </cell>
          <cell r="J180">
            <v>1</v>
          </cell>
          <cell r="K180">
            <v>1</v>
          </cell>
          <cell r="L180">
            <v>0</v>
          </cell>
          <cell r="M180">
            <v>0</v>
          </cell>
          <cell r="N180">
            <v>0</v>
          </cell>
          <cell r="O180">
            <v>0</v>
          </cell>
          <cell r="P180">
            <v>0</v>
          </cell>
          <cell r="Q180">
            <v>0</v>
          </cell>
          <cell r="R180">
            <v>0</v>
          </cell>
        </row>
        <row r="181">
          <cell r="A181">
            <v>37</v>
          </cell>
          <cell r="B181" t="str">
            <v>Arbatax</v>
          </cell>
          <cell r="C181">
            <v>0</v>
          </cell>
          <cell r="D181">
            <v>1</v>
          </cell>
          <cell r="E181">
            <v>0</v>
          </cell>
          <cell r="F181">
            <v>0</v>
          </cell>
          <cell r="G181">
            <v>0</v>
          </cell>
          <cell r="H181">
            <v>15</v>
          </cell>
          <cell r="I181">
            <v>24</v>
          </cell>
          <cell r="J181">
            <v>7</v>
          </cell>
          <cell r="K181">
            <v>3</v>
          </cell>
          <cell r="L181">
            <v>0</v>
          </cell>
          <cell r="M181">
            <v>0</v>
          </cell>
          <cell r="N181">
            <v>0</v>
          </cell>
          <cell r="O181">
            <v>0</v>
          </cell>
          <cell r="P181">
            <v>0</v>
          </cell>
          <cell r="Q181">
            <v>0</v>
          </cell>
          <cell r="R181">
            <v>0</v>
          </cell>
        </row>
        <row r="182">
          <cell r="A182">
            <v>37</v>
          </cell>
          <cell r="B182" t="str">
            <v>Sant'Antioco</v>
          </cell>
          <cell r="C182">
            <v>0</v>
          </cell>
          <cell r="D182">
            <v>10</v>
          </cell>
          <cell r="E182">
            <v>4</v>
          </cell>
          <cell r="F182">
            <v>3</v>
          </cell>
          <cell r="G182">
            <v>0</v>
          </cell>
          <cell r="H182">
            <v>40</v>
          </cell>
          <cell r="I182">
            <v>32</v>
          </cell>
          <cell r="J182">
            <v>8</v>
          </cell>
          <cell r="K182">
            <v>1</v>
          </cell>
          <cell r="L182">
            <v>0</v>
          </cell>
          <cell r="M182">
            <v>0</v>
          </cell>
          <cell r="N182">
            <v>0</v>
          </cell>
          <cell r="O182">
            <v>1</v>
          </cell>
          <cell r="P182">
            <v>0</v>
          </cell>
          <cell r="Q182">
            <v>0</v>
          </cell>
          <cell r="R182">
            <v>0</v>
          </cell>
        </row>
        <row r="183">
          <cell r="A183">
            <v>37</v>
          </cell>
          <cell r="B183" t="str">
            <v>Oristano</v>
          </cell>
          <cell r="C183">
            <v>3</v>
          </cell>
          <cell r="D183">
            <v>5</v>
          </cell>
          <cell r="E183">
            <v>3</v>
          </cell>
          <cell r="F183">
            <v>1</v>
          </cell>
          <cell r="G183">
            <v>0</v>
          </cell>
          <cell r="H183">
            <v>42</v>
          </cell>
          <cell r="I183">
            <v>33</v>
          </cell>
          <cell r="J183">
            <v>4</v>
          </cell>
          <cell r="K183">
            <v>4</v>
          </cell>
          <cell r="L183">
            <v>0</v>
          </cell>
          <cell r="M183">
            <v>0</v>
          </cell>
          <cell r="N183">
            <v>1</v>
          </cell>
          <cell r="O183">
            <v>0</v>
          </cell>
          <cell r="P183">
            <v>0</v>
          </cell>
          <cell r="Q183">
            <v>0</v>
          </cell>
          <cell r="R183">
            <v>0</v>
          </cell>
        </row>
        <row r="184">
          <cell r="A184">
            <v>37</v>
          </cell>
          <cell r="B184" t="str">
            <v>Carloforte</v>
          </cell>
          <cell r="C184">
            <v>1</v>
          </cell>
          <cell r="D184">
            <v>2</v>
          </cell>
          <cell r="E184">
            <v>2</v>
          </cell>
          <cell r="F184">
            <v>0</v>
          </cell>
          <cell r="G184">
            <v>0</v>
          </cell>
          <cell r="H184">
            <v>21</v>
          </cell>
          <cell r="I184">
            <v>15</v>
          </cell>
          <cell r="J184">
            <v>3</v>
          </cell>
          <cell r="K184">
            <v>0</v>
          </cell>
          <cell r="L184">
            <v>0</v>
          </cell>
          <cell r="M184">
            <v>1</v>
          </cell>
          <cell r="N184">
            <v>1</v>
          </cell>
          <cell r="O184">
            <v>0</v>
          </cell>
          <cell r="P184">
            <v>0</v>
          </cell>
          <cell r="Q184">
            <v>0</v>
          </cell>
          <cell r="R184">
            <v>0</v>
          </cell>
        </row>
        <row r="185">
          <cell r="A185">
            <v>38</v>
          </cell>
          <cell r="B185" t="str">
            <v>Olbia</v>
          </cell>
          <cell r="C185">
            <v>2</v>
          </cell>
          <cell r="D185">
            <v>3</v>
          </cell>
          <cell r="E185">
            <v>0</v>
          </cell>
          <cell r="F185">
            <v>2</v>
          </cell>
          <cell r="G185">
            <v>1</v>
          </cell>
          <cell r="H185">
            <v>385</v>
          </cell>
          <cell r="I185">
            <v>223</v>
          </cell>
          <cell r="J185">
            <v>61</v>
          </cell>
          <cell r="K185">
            <v>26</v>
          </cell>
          <cell r="L185">
            <v>3</v>
          </cell>
          <cell r="M185">
            <v>0</v>
          </cell>
          <cell r="N185">
            <v>10</v>
          </cell>
          <cell r="O185">
            <v>26</v>
          </cell>
          <cell r="P185">
            <v>8</v>
          </cell>
          <cell r="Q185">
            <v>1</v>
          </cell>
          <cell r="R185">
            <v>1</v>
          </cell>
        </row>
        <row r="186">
          <cell r="A186">
            <v>38</v>
          </cell>
          <cell r="B186" t="str">
            <v>La Maddalena</v>
          </cell>
          <cell r="C186">
            <v>1</v>
          </cell>
          <cell r="D186">
            <v>5</v>
          </cell>
          <cell r="E186">
            <v>4</v>
          </cell>
          <cell r="F186">
            <v>5</v>
          </cell>
          <cell r="G186">
            <v>0</v>
          </cell>
          <cell r="H186">
            <v>1120</v>
          </cell>
          <cell r="I186">
            <v>135</v>
          </cell>
          <cell r="J186">
            <v>29</v>
          </cell>
          <cell r="K186">
            <v>16</v>
          </cell>
          <cell r="L186">
            <v>0</v>
          </cell>
          <cell r="M186">
            <v>0</v>
          </cell>
          <cell r="N186">
            <v>5</v>
          </cell>
          <cell r="O186">
            <v>2</v>
          </cell>
          <cell r="P186">
            <v>3</v>
          </cell>
          <cell r="Q186">
            <v>1</v>
          </cell>
          <cell r="R186">
            <v>0</v>
          </cell>
        </row>
        <row r="187">
          <cell r="A187">
            <v>38</v>
          </cell>
          <cell r="B187" t="str">
            <v>Golfo Aranci</v>
          </cell>
          <cell r="C187">
            <v>0</v>
          </cell>
          <cell r="D187">
            <v>2</v>
          </cell>
          <cell r="E187">
            <v>1</v>
          </cell>
          <cell r="F187">
            <v>3</v>
          </cell>
          <cell r="G187">
            <v>0</v>
          </cell>
          <cell r="H187">
            <v>39</v>
          </cell>
          <cell r="I187">
            <v>48</v>
          </cell>
          <cell r="J187">
            <v>4</v>
          </cell>
          <cell r="K187">
            <v>0</v>
          </cell>
          <cell r="L187">
            <v>1</v>
          </cell>
          <cell r="M187">
            <v>1</v>
          </cell>
          <cell r="N187">
            <v>0</v>
          </cell>
          <cell r="O187">
            <v>0</v>
          </cell>
          <cell r="P187">
            <v>0</v>
          </cell>
          <cell r="Q187">
            <v>0</v>
          </cell>
          <cell r="R187">
            <v>0</v>
          </cell>
        </row>
        <row r="188">
          <cell r="A188">
            <v>38</v>
          </cell>
          <cell r="B188" t="str">
            <v>La Caletta</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row>
        <row r="189">
          <cell r="A189">
            <v>38</v>
          </cell>
          <cell r="B189" t="str">
            <v>Santa Teresa di Gallura</v>
          </cell>
          <cell r="C189">
            <v>1</v>
          </cell>
          <cell r="D189">
            <v>1</v>
          </cell>
          <cell r="E189">
            <v>0</v>
          </cell>
          <cell r="F189">
            <v>0</v>
          </cell>
          <cell r="G189">
            <v>0</v>
          </cell>
          <cell r="H189">
            <v>15</v>
          </cell>
          <cell r="I189">
            <v>16</v>
          </cell>
          <cell r="J189">
            <v>7</v>
          </cell>
          <cell r="K189">
            <v>3</v>
          </cell>
          <cell r="L189">
            <v>2</v>
          </cell>
          <cell r="M189">
            <v>0</v>
          </cell>
          <cell r="N189">
            <v>0</v>
          </cell>
          <cell r="O189">
            <v>0</v>
          </cell>
          <cell r="P189">
            <v>0</v>
          </cell>
          <cell r="Q189">
            <v>0</v>
          </cell>
          <cell r="R189">
            <v>0</v>
          </cell>
        </row>
        <row r="190">
          <cell r="A190">
            <v>38</v>
          </cell>
          <cell r="B190" t="str">
            <v>Palau</v>
          </cell>
          <cell r="C190">
            <v>0</v>
          </cell>
          <cell r="D190">
            <v>0</v>
          </cell>
          <cell r="E190">
            <v>0</v>
          </cell>
          <cell r="F190">
            <v>0</v>
          </cell>
          <cell r="G190">
            <v>0</v>
          </cell>
          <cell r="H190">
            <v>0</v>
          </cell>
          <cell r="I190">
            <v>2</v>
          </cell>
          <cell r="J190">
            <v>0</v>
          </cell>
          <cell r="K190">
            <v>0</v>
          </cell>
          <cell r="L190">
            <v>0</v>
          </cell>
          <cell r="M190">
            <v>0</v>
          </cell>
          <cell r="N190">
            <v>0</v>
          </cell>
          <cell r="O190">
            <v>0</v>
          </cell>
          <cell r="P190">
            <v>0</v>
          </cell>
          <cell r="Q190">
            <v>0</v>
          </cell>
          <cell r="R190">
            <v>0</v>
          </cell>
        </row>
        <row r="191">
          <cell r="A191">
            <v>38</v>
          </cell>
          <cell r="B191" t="str">
            <v>Porto Cervo</v>
          </cell>
          <cell r="C191">
            <v>0</v>
          </cell>
          <cell r="D191">
            <v>3</v>
          </cell>
          <cell r="E191">
            <v>3</v>
          </cell>
          <cell r="F191">
            <v>3</v>
          </cell>
          <cell r="G191">
            <v>1</v>
          </cell>
          <cell r="H191">
            <v>116</v>
          </cell>
          <cell r="I191">
            <v>149</v>
          </cell>
          <cell r="J191">
            <v>44</v>
          </cell>
          <cell r="K191">
            <v>15</v>
          </cell>
          <cell r="L191">
            <v>1</v>
          </cell>
          <cell r="M191">
            <v>0</v>
          </cell>
          <cell r="N191">
            <v>1</v>
          </cell>
          <cell r="O191">
            <v>0</v>
          </cell>
          <cell r="P191">
            <v>0</v>
          </cell>
          <cell r="Q191">
            <v>0</v>
          </cell>
          <cell r="R191">
            <v>0</v>
          </cell>
        </row>
        <row r="192">
          <cell r="A192">
            <v>39</v>
          </cell>
          <cell r="B192" t="str">
            <v>Porto Torres</v>
          </cell>
          <cell r="C192">
            <v>3</v>
          </cell>
          <cell r="D192">
            <v>26</v>
          </cell>
          <cell r="E192">
            <v>23</v>
          </cell>
          <cell r="F192">
            <v>6</v>
          </cell>
          <cell r="G192">
            <v>0</v>
          </cell>
          <cell r="H192">
            <v>190</v>
          </cell>
          <cell r="I192">
            <v>123</v>
          </cell>
          <cell r="J192">
            <v>14</v>
          </cell>
          <cell r="K192">
            <v>4</v>
          </cell>
          <cell r="L192">
            <v>0</v>
          </cell>
          <cell r="M192">
            <v>0</v>
          </cell>
          <cell r="N192">
            <v>0</v>
          </cell>
          <cell r="O192">
            <v>0</v>
          </cell>
          <cell r="P192">
            <v>0</v>
          </cell>
          <cell r="Q192">
            <v>1</v>
          </cell>
          <cell r="R192">
            <v>0</v>
          </cell>
        </row>
        <row r="193">
          <cell r="A193">
            <v>39</v>
          </cell>
          <cell r="B193" t="str">
            <v>Alghero</v>
          </cell>
          <cell r="C193">
            <v>2</v>
          </cell>
          <cell r="D193">
            <v>15</v>
          </cell>
          <cell r="E193">
            <v>6</v>
          </cell>
          <cell r="F193">
            <v>5</v>
          </cell>
          <cell r="G193">
            <v>0</v>
          </cell>
          <cell r="H193">
            <v>156</v>
          </cell>
          <cell r="I193">
            <v>99</v>
          </cell>
          <cell r="J193">
            <v>41</v>
          </cell>
          <cell r="K193">
            <v>14</v>
          </cell>
          <cell r="L193">
            <v>1</v>
          </cell>
          <cell r="M193">
            <v>0</v>
          </cell>
          <cell r="N193">
            <v>2</v>
          </cell>
          <cell r="O193">
            <v>0</v>
          </cell>
          <cell r="P193">
            <v>0</v>
          </cell>
          <cell r="Q193">
            <v>0</v>
          </cell>
          <cell r="R193">
            <v>0</v>
          </cell>
        </row>
        <row r="194">
          <cell r="A194">
            <v>39</v>
          </cell>
          <cell r="B194" t="str">
            <v>Castelsardo</v>
          </cell>
          <cell r="C194">
            <v>0</v>
          </cell>
          <cell r="D194">
            <v>1</v>
          </cell>
          <cell r="E194">
            <v>0</v>
          </cell>
          <cell r="F194">
            <v>0</v>
          </cell>
          <cell r="G194">
            <v>0</v>
          </cell>
          <cell r="H194">
            <v>1</v>
          </cell>
          <cell r="I194">
            <v>8</v>
          </cell>
          <cell r="J194">
            <v>1</v>
          </cell>
          <cell r="K194">
            <v>1</v>
          </cell>
          <cell r="L194">
            <v>0</v>
          </cell>
          <cell r="M194">
            <v>0</v>
          </cell>
          <cell r="N194">
            <v>0</v>
          </cell>
          <cell r="O194">
            <v>0</v>
          </cell>
          <cell r="P194">
            <v>0</v>
          </cell>
          <cell r="Q194">
            <v>0</v>
          </cell>
          <cell r="R194">
            <v>0</v>
          </cell>
        </row>
        <row r="195">
          <cell r="A195">
            <v>39</v>
          </cell>
          <cell r="B195" t="str">
            <v>Porto Conte (Fertilia)</v>
          </cell>
          <cell r="C195">
            <v>0</v>
          </cell>
          <cell r="D195">
            <v>0</v>
          </cell>
          <cell r="E195">
            <v>1</v>
          </cell>
          <cell r="F195">
            <v>0</v>
          </cell>
          <cell r="G195">
            <v>0</v>
          </cell>
          <cell r="H195">
            <v>0</v>
          </cell>
          <cell r="I195">
            <v>5</v>
          </cell>
          <cell r="J195">
            <v>1</v>
          </cell>
          <cell r="K195">
            <v>0</v>
          </cell>
          <cell r="L195">
            <v>0</v>
          </cell>
          <cell r="M195">
            <v>0</v>
          </cell>
          <cell r="N195">
            <v>0</v>
          </cell>
          <cell r="O195">
            <v>0</v>
          </cell>
          <cell r="P195">
            <v>0</v>
          </cell>
          <cell r="Q195">
            <v>0</v>
          </cell>
          <cell r="R195">
            <v>0</v>
          </cell>
        </row>
        <row r="196">
          <cell r="A196">
            <v>39</v>
          </cell>
          <cell r="B196" t="str">
            <v>Bosa</v>
          </cell>
          <cell r="C196">
            <v>0</v>
          </cell>
          <cell r="D196">
            <v>0</v>
          </cell>
          <cell r="E196">
            <v>0</v>
          </cell>
          <cell r="F196">
            <v>0</v>
          </cell>
          <cell r="G196">
            <v>0</v>
          </cell>
          <cell r="H196">
            <v>18</v>
          </cell>
          <cell r="I196">
            <v>7</v>
          </cell>
          <cell r="J196">
            <v>2</v>
          </cell>
          <cell r="K196">
            <v>2</v>
          </cell>
          <cell r="L196">
            <v>0</v>
          </cell>
          <cell r="M196">
            <v>0</v>
          </cell>
          <cell r="N196">
            <v>0</v>
          </cell>
          <cell r="O196">
            <v>0</v>
          </cell>
          <cell r="P196">
            <v>0</v>
          </cell>
          <cell r="Q196">
            <v>0</v>
          </cell>
          <cell r="R196">
            <v>0</v>
          </cell>
        </row>
        <row r="197">
          <cell r="A197">
            <v>40</v>
          </cell>
          <cell r="B197" t="str">
            <v>Messina (*)</v>
          </cell>
          <cell r="C197">
            <v>7</v>
          </cell>
          <cell r="D197">
            <v>14</v>
          </cell>
          <cell r="E197">
            <v>3</v>
          </cell>
          <cell r="F197">
            <v>4</v>
          </cell>
          <cell r="G197">
            <v>1</v>
          </cell>
          <cell r="H197">
            <v>127</v>
          </cell>
          <cell r="I197">
            <v>81</v>
          </cell>
          <cell r="J197">
            <v>31</v>
          </cell>
          <cell r="K197">
            <v>23</v>
          </cell>
          <cell r="L197">
            <v>4</v>
          </cell>
          <cell r="M197">
            <v>0</v>
          </cell>
          <cell r="N197">
            <v>0</v>
          </cell>
          <cell r="O197">
            <v>0</v>
          </cell>
          <cell r="P197">
            <v>0</v>
          </cell>
          <cell r="Q197">
            <v>0</v>
          </cell>
          <cell r="R197">
            <v>0</v>
          </cell>
        </row>
        <row r="198">
          <cell r="A198">
            <v>41</v>
          </cell>
          <cell r="B198" t="str">
            <v>Catania</v>
          </cell>
          <cell r="C198">
            <v>1</v>
          </cell>
          <cell r="D198">
            <v>39</v>
          </cell>
          <cell r="E198">
            <v>41</v>
          </cell>
          <cell r="F198">
            <v>8</v>
          </cell>
          <cell r="G198">
            <v>0</v>
          </cell>
          <cell r="H198">
            <v>571</v>
          </cell>
          <cell r="I198">
            <v>142</v>
          </cell>
          <cell r="J198">
            <v>31</v>
          </cell>
          <cell r="K198">
            <v>29</v>
          </cell>
          <cell r="L198">
            <v>2</v>
          </cell>
          <cell r="M198">
            <v>1</v>
          </cell>
          <cell r="N198">
            <v>1</v>
          </cell>
          <cell r="O198">
            <v>1</v>
          </cell>
          <cell r="P198">
            <v>7</v>
          </cell>
          <cell r="Q198">
            <v>0</v>
          </cell>
          <cell r="R198">
            <v>0</v>
          </cell>
        </row>
        <row r="199">
          <cell r="A199">
            <v>41</v>
          </cell>
          <cell r="B199" t="str">
            <v>Riposto</v>
          </cell>
          <cell r="C199">
            <v>1</v>
          </cell>
          <cell r="D199">
            <v>0</v>
          </cell>
          <cell r="E199">
            <v>0</v>
          </cell>
          <cell r="F199">
            <v>0</v>
          </cell>
          <cell r="G199">
            <v>0</v>
          </cell>
          <cell r="H199">
            <v>82</v>
          </cell>
          <cell r="I199">
            <v>26</v>
          </cell>
          <cell r="J199">
            <v>2</v>
          </cell>
          <cell r="K199">
            <v>0</v>
          </cell>
          <cell r="L199">
            <v>0</v>
          </cell>
          <cell r="M199">
            <v>0</v>
          </cell>
          <cell r="N199">
            <v>0</v>
          </cell>
          <cell r="O199">
            <v>0</v>
          </cell>
          <cell r="P199">
            <v>0</v>
          </cell>
          <cell r="Q199">
            <v>0</v>
          </cell>
          <cell r="R199">
            <v>0</v>
          </cell>
        </row>
        <row r="200">
          <cell r="A200">
            <v>41</v>
          </cell>
          <cell r="B200" t="str">
            <v>Acicastello</v>
          </cell>
          <cell r="C200">
            <v>0</v>
          </cell>
          <cell r="D200">
            <v>0</v>
          </cell>
          <cell r="E200">
            <v>0</v>
          </cell>
          <cell r="F200">
            <v>0</v>
          </cell>
          <cell r="G200">
            <v>0</v>
          </cell>
          <cell r="H200">
            <v>14</v>
          </cell>
          <cell r="I200">
            <v>18</v>
          </cell>
          <cell r="J200">
            <v>3</v>
          </cell>
          <cell r="K200">
            <v>3</v>
          </cell>
          <cell r="L200">
            <v>0</v>
          </cell>
          <cell r="M200">
            <v>0</v>
          </cell>
          <cell r="N200">
            <v>0</v>
          </cell>
          <cell r="O200">
            <v>0</v>
          </cell>
          <cell r="P200">
            <v>0</v>
          </cell>
          <cell r="Q200">
            <v>0</v>
          </cell>
          <cell r="R200">
            <v>0</v>
          </cell>
        </row>
        <row r="201">
          <cell r="A201">
            <v>41</v>
          </cell>
          <cell r="B201" t="str">
            <v>Pozzillo</v>
          </cell>
          <cell r="C201">
            <v>0</v>
          </cell>
          <cell r="D201">
            <v>0</v>
          </cell>
          <cell r="E201">
            <v>0</v>
          </cell>
          <cell r="F201">
            <v>0</v>
          </cell>
          <cell r="G201">
            <v>0</v>
          </cell>
          <cell r="H201">
            <v>9</v>
          </cell>
          <cell r="I201">
            <v>4</v>
          </cell>
          <cell r="J201">
            <v>0</v>
          </cell>
          <cell r="K201">
            <v>0</v>
          </cell>
          <cell r="L201">
            <v>0</v>
          </cell>
          <cell r="M201">
            <v>0</v>
          </cell>
          <cell r="N201">
            <v>0</v>
          </cell>
          <cell r="O201">
            <v>0</v>
          </cell>
          <cell r="P201">
            <v>0</v>
          </cell>
          <cell r="Q201">
            <v>0</v>
          </cell>
          <cell r="R201">
            <v>0</v>
          </cell>
        </row>
        <row r="202">
          <cell r="A202">
            <v>41</v>
          </cell>
          <cell r="B202" t="str">
            <v>Santa Maria La Scala</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row>
        <row r="203">
          <cell r="A203">
            <v>41</v>
          </cell>
          <cell r="B203" t="str">
            <v>Ognina</v>
          </cell>
          <cell r="C203">
            <v>0</v>
          </cell>
          <cell r="D203">
            <v>0</v>
          </cell>
          <cell r="E203">
            <v>0</v>
          </cell>
          <cell r="F203">
            <v>0</v>
          </cell>
          <cell r="G203">
            <v>0</v>
          </cell>
          <cell r="H203">
            <v>9</v>
          </cell>
          <cell r="I203">
            <v>7</v>
          </cell>
          <cell r="J203">
            <v>2</v>
          </cell>
          <cell r="K203">
            <v>0</v>
          </cell>
          <cell r="L203">
            <v>0</v>
          </cell>
          <cell r="M203">
            <v>0</v>
          </cell>
          <cell r="N203">
            <v>0</v>
          </cell>
          <cell r="O203">
            <v>0</v>
          </cell>
          <cell r="P203">
            <v>0</v>
          </cell>
          <cell r="Q203">
            <v>0</v>
          </cell>
          <cell r="R203">
            <v>0</v>
          </cell>
        </row>
        <row r="204">
          <cell r="A204">
            <v>42</v>
          </cell>
          <cell r="B204" t="str">
            <v>Augusta</v>
          </cell>
          <cell r="C204">
            <v>0</v>
          </cell>
          <cell r="D204">
            <v>3</v>
          </cell>
          <cell r="E204">
            <v>1</v>
          </cell>
          <cell r="F204">
            <v>0</v>
          </cell>
          <cell r="G204">
            <v>1</v>
          </cell>
          <cell r="H204">
            <v>40</v>
          </cell>
          <cell r="I204">
            <v>40</v>
          </cell>
          <cell r="J204">
            <v>7</v>
          </cell>
          <cell r="K204">
            <v>2</v>
          </cell>
          <cell r="L204">
            <v>0</v>
          </cell>
          <cell r="M204">
            <v>0</v>
          </cell>
          <cell r="N204">
            <v>0</v>
          </cell>
          <cell r="O204">
            <v>0</v>
          </cell>
          <cell r="P204">
            <v>0</v>
          </cell>
          <cell r="Q204">
            <v>0</v>
          </cell>
          <cell r="R204">
            <v>1</v>
          </cell>
        </row>
        <row r="205">
          <cell r="A205">
            <v>43</v>
          </cell>
          <cell r="B205" t="str">
            <v>Siracusa</v>
          </cell>
          <cell r="C205">
            <v>8</v>
          </cell>
          <cell r="D205">
            <v>6</v>
          </cell>
          <cell r="E205">
            <v>10</v>
          </cell>
          <cell r="F205">
            <v>3</v>
          </cell>
          <cell r="G205">
            <v>0</v>
          </cell>
          <cell r="H205">
            <v>185</v>
          </cell>
          <cell r="I205">
            <v>63</v>
          </cell>
          <cell r="J205">
            <v>17</v>
          </cell>
          <cell r="K205">
            <v>11</v>
          </cell>
          <cell r="L205">
            <v>0</v>
          </cell>
          <cell r="M205">
            <v>1</v>
          </cell>
          <cell r="N205">
            <v>0</v>
          </cell>
          <cell r="O205">
            <v>0</v>
          </cell>
          <cell r="P205">
            <v>0</v>
          </cell>
          <cell r="Q205">
            <v>0</v>
          </cell>
          <cell r="R205">
            <v>0</v>
          </cell>
        </row>
        <row r="206">
          <cell r="A206">
            <v>43</v>
          </cell>
          <cell r="B206" t="str">
            <v>Pozzallo</v>
          </cell>
          <cell r="C206">
            <v>0</v>
          </cell>
          <cell r="D206">
            <v>1</v>
          </cell>
          <cell r="E206">
            <v>0</v>
          </cell>
          <cell r="F206">
            <v>0</v>
          </cell>
          <cell r="G206">
            <v>0</v>
          </cell>
          <cell r="H206">
            <v>20</v>
          </cell>
          <cell r="I206">
            <v>11</v>
          </cell>
          <cell r="J206">
            <v>0</v>
          </cell>
          <cell r="K206">
            <v>1</v>
          </cell>
          <cell r="L206">
            <v>1</v>
          </cell>
          <cell r="M206">
            <v>0</v>
          </cell>
          <cell r="N206">
            <v>0</v>
          </cell>
          <cell r="O206">
            <v>0</v>
          </cell>
          <cell r="P206">
            <v>0</v>
          </cell>
          <cell r="Q206">
            <v>0</v>
          </cell>
          <cell r="R206">
            <v>0</v>
          </cell>
        </row>
        <row r="207">
          <cell r="A207">
            <v>43</v>
          </cell>
          <cell r="B207" t="str">
            <v>Portopalo di Capo Passero</v>
          </cell>
          <cell r="C207">
            <v>0</v>
          </cell>
          <cell r="D207">
            <v>1</v>
          </cell>
          <cell r="E207">
            <v>0</v>
          </cell>
          <cell r="F207">
            <v>1</v>
          </cell>
          <cell r="G207">
            <v>0</v>
          </cell>
          <cell r="H207">
            <v>23</v>
          </cell>
          <cell r="I207">
            <v>11</v>
          </cell>
          <cell r="J207">
            <v>1</v>
          </cell>
          <cell r="K207">
            <v>1</v>
          </cell>
          <cell r="L207">
            <v>0</v>
          </cell>
          <cell r="M207">
            <v>0</v>
          </cell>
          <cell r="N207">
            <v>0</v>
          </cell>
          <cell r="O207">
            <v>0</v>
          </cell>
          <cell r="P207">
            <v>0</v>
          </cell>
          <cell r="Q207">
            <v>0</v>
          </cell>
          <cell r="R207">
            <v>0</v>
          </cell>
        </row>
        <row r="208">
          <cell r="A208">
            <v>43</v>
          </cell>
          <cell r="B208" t="str">
            <v>Scoglitti</v>
          </cell>
          <cell r="C208">
            <v>1</v>
          </cell>
          <cell r="D208">
            <v>0</v>
          </cell>
          <cell r="E208">
            <v>0</v>
          </cell>
          <cell r="F208">
            <v>0</v>
          </cell>
          <cell r="G208">
            <v>0</v>
          </cell>
          <cell r="H208">
            <v>23</v>
          </cell>
          <cell r="I208">
            <v>3</v>
          </cell>
          <cell r="J208">
            <v>2</v>
          </cell>
          <cell r="K208">
            <v>0</v>
          </cell>
          <cell r="L208">
            <v>0</v>
          </cell>
          <cell r="M208">
            <v>0</v>
          </cell>
          <cell r="N208">
            <v>0</v>
          </cell>
          <cell r="O208">
            <v>0</v>
          </cell>
          <cell r="P208">
            <v>0</v>
          </cell>
          <cell r="Q208">
            <v>0</v>
          </cell>
          <cell r="R208">
            <v>0</v>
          </cell>
        </row>
        <row r="209">
          <cell r="A209">
            <v>44</v>
          </cell>
          <cell r="B209" t="str">
            <v>Porto Empedocle</v>
          </cell>
          <cell r="C209">
            <v>1</v>
          </cell>
          <cell r="D209">
            <v>4</v>
          </cell>
          <cell r="E209">
            <v>0</v>
          </cell>
          <cell r="F209">
            <v>2</v>
          </cell>
          <cell r="G209">
            <v>0</v>
          </cell>
          <cell r="H209">
            <v>49</v>
          </cell>
          <cell r="I209">
            <v>12</v>
          </cell>
          <cell r="J209">
            <v>1</v>
          </cell>
          <cell r="K209">
            <v>1</v>
          </cell>
          <cell r="L209">
            <v>0</v>
          </cell>
          <cell r="M209">
            <v>0</v>
          </cell>
          <cell r="N209">
            <v>0</v>
          </cell>
          <cell r="O209">
            <v>0</v>
          </cell>
          <cell r="P209">
            <v>0</v>
          </cell>
          <cell r="Q209">
            <v>0</v>
          </cell>
          <cell r="R209">
            <v>0</v>
          </cell>
        </row>
        <row r="210">
          <cell r="A210">
            <v>44</v>
          </cell>
          <cell r="B210" t="str">
            <v>Licata</v>
          </cell>
          <cell r="C210">
            <v>0</v>
          </cell>
          <cell r="D210">
            <v>0</v>
          </cell>
          <cell r="E210">
            <v>0</v>
          </cell>
          <cell r="F210">
            <v>0</v>
          </cell>
          <cell r="G210">
            <v>0</v>
          </cell>
          <cell r="H210">
            <v>30</v>
          </cell>
          <cell r="I210">
            <v>4</v>
          </cell>
          <cell r="J210">
            <v>2</v>
          </cell>
          <cell r="K210">
            <v>1</v>
          </cell>
          <cell r="L210">
            <v>0</v>
          </cell>
          <cell r="M210">
            <v>0</v>
          </cell>
          <cell r="N210">
            <v>0</v>
          </cell>
          <cell r="O210">
            <v>0</v>
          </cell>
          <cell r="P210">
            <v>0</v>
          </cell>
          <cell r="Q210">
            <v>0</v>
          </cell>
          <cell r="R210">
            <v>0</v>
          </cell>
        </row>
        <row r="211">
          <cell r="A211">
            <v>44</v>
          </cell>
          <cell r="B211" t="str">
            <v>Gela</v>
          </cell>
          <cell r="C211">
            <v>1</v>
          </cell>
          <cell r="D211">
            <v>0</v>
          </cell>
          <cell r="E211">
            <v>0</v>
          </cell>
          <cell r="F211">
            <v>1</v>
          </cell>
          <cell r="G211">
            <v>0</v>
          </cell>
          <cell r="H211">
            <v>78</v>
          </cell>
          <cell r="I211">
            <v>13</v>
          </cell>
          <cell r="J211">
            <v>6</v>
          </cell>
          <cell r="K211">
            <v>2</v>
          </cell>
          <cell r="L211">
            <v>0</v>
          </cell>
          <cell r="M211">
            <v>0</v>
          </cell>
          <cell r="N211">
            <v>0</v>
          </cell>
          <cell r="O211">
            <v>0</v>
          </cell>
          <cell r="P211">
            <v>0</v>
          </cell>
          <cell r="Q211">
            <v>0</v>
          </cell>
          <cell r="R211">
            <v>0</v>
          </cell>
        </row>
        <row r="212">
          <cell r="A212">
            <v>44</v>
          </cell>
          <cell r="B212" t="str">
            <v>Sciacca</v>
          </cell>
          <cell r="C212">
            <v>0</v>
          </cell>
          <cell r="D212">
            <v>0</v>
          </cell>
          <cell r="E212">
            <v>0</v>
          </cell>
          <cell r="F212">
            <v>0</v>
          </cell>
          <cell r="G212">
            <v>0</v>
          </cell>
          <cell r="H212">
            <v>5</v>
          </cell>
          <cell r="I212">
            <v>3</v>
          </cell>
          <cell r="J212">
            <v>1</v>
          </cell>
          <cell r="K212">
            <v>0</v>
          </cell>
          <cell r="L212">
            <v>0</v>
          </cell>
          <cell r="M212">
            <v>0</v>
          </cell>
          <cell r="N212">
            <v>0</v>
          </cell>
          <cell r="O212">
            <v>0</v>
          </cell>
          <cell r="P212">
            <v>0</v>
          </cell>
          <cell r="Q212">
            <v>0</v>
          </cell>
          <cell r="R212">
            <v>0</v>
          </cell>
        </row>
        <row r="213">
          <cell r="A213">
            <v>44</v>
          </cell>
          <cell r="B213" t="str">
            <v>Lampedusa</v>
          </cell>
          <cell r="C213">
            <v>0</v>
          </cell>
          <cell r="D213">
            <v>0</v>
          </cell>
          <cell r="E213">
            <v>0</v>
          </cell>
          <cell r="F213">
            <v>1</v>
          </cell>
          <cell r="G213">
            <v>0</v>
          </cell>
          <cell r="H213">
            <v>15</v>
          </cell>
          <cell r="I213">
            <v>28</v>
          </cell>
          <cell r="J213">
            <v>8</v>
          </cell>
          <cell r="K213">
            <v>4</v>
          </cell>
          <cell r="L213">
            <v>1</v>
          </cell>
          <cell r="M213">
            <v>0</v>
          </cell>
          <cell r="N213">
            <v>0</v>
          </cell>
          <cell r="O213">
            <v>0</v>
          </cell>
          <cell r="P213">
            <v>0</v>
          </cell>
          <cell r="Q213">
            <v>0</v>
          </cell>
          <cell r="R213">
            <v>0</v>
          </cell>
        </row>
        <row r="214">
          <cell r="A214">
            <v>45</v>
          </cell>
          <cell r="B214" t="str">
            <v>Mazara del Vallo</v>
          </cell>
          <cell r="C214">
            <v>0</v>
          </cell>
          <cell r="D214">
            <v>1</v>
          </cell>
          <cell r="E214">
            <v>1</v>
          </cell>
          <cell r="F214">
            <v>1</v>
          </cell>
          <cell r="G214">
            <v>0</v>
          </cell>
          <cell r="H214">
            <v>94</v>
          </cell>
          <cell r="I214">
            <v>31</v>
          </cell>
          <cell r="J214">
            <v>9</v>
          </cell>
          <cell r="K214">
            <v>0</v>
          </cell>
          <cell r="L214">
            <v>1</v>
          </cell>
          <cell r="M214">
            <v>0</v>
          </cell>
          <cell r="N214">
            <v>0</v>
          </cell>
          <cell r="O214">
            <v>0</v>
          </cell>
          <cell r="P214">
            <v>0</v>
          </cell>
          <cell r="Q214">
            <v>0</v>
          </cell>
          <cell r="R214">
            <v>0</v>
          </cell>
        </row>
        <row r="215">
          <cell r="A215">
            <v>46</v>
          </cell>
          <cell r="B215" t="str">
            <v>Trapani</v>
          </cell>
          <cell r="C215">
            <v>5</v>
          </cell>
          <cell r="D215">
            <v>12</v>
          </cell>
          <cell r="E215">
            <v>4</v>
          </cell>
          <cell r="F215">
            <v>3</v>
          </cell>
          <cell r="G215">
            <v>0</v>
          </cell>
          <cell r="H215">
            <v>207</v>
          </cell>
          <cell r="I215">
            <v>73</v>
          </cell>
          <cell r="J215">
            <v>15</v>
          </cell>
          <cell r="K215">
            <v>14</v>
          </cell>
          <cell r="L215">
            <v>2</v>
          </cell>
          <cell r="M215">
            <v>0</v>
          </cell>
          <cell r="N215">
            <v>0</v>
          </cell>
          <cell r="O215">
            <v>0</v>
          </cell>
          <cell r="P215">
            <v>0</v>
          </cell>
          <cell r="Q215">
            <v>0</v>
          </cell>
          <cell r="R215">
            <v>0</v>
          </cell>
        </row>
        <row r="216">
          <cell r="A216">
            <v>46</v>
          </cell>
          <cell r="B216" t="str">
            <v>Marsala</v>
          </cell>
          <cell r="C216">
            <v>0</v>
          </cell>
          <cell r="D216">
            <v>0</v>
          </cell>
          <cell r="E216">
            <v>1</v>
          </cell>
          <cell r="F216">
            <v>0</v>
          </cell>
          <cell r="G216">
            <v>0</v>
          </cell>
          <cell r="H216">
            <v>87</v>
          </cell>
          <cell r="I216">
            <v>53</v>
          </cell>
          <cell r="J216">
            <v>14</v>
          </cell>
          <cell r="K216">
            <v>3</v>
          </cell>
          <cell r="L216">
            <v>0</v>
          </cell>
          <cell r="M216">
            <v>0</v>
          </cell>
          <cell r="N216">
            <v>0</v>
          </cell>
          <cell r="O216">
            <v>1</v>
          </cell>
          <cell r="P216">
            <v>0</v>
          </cell>
          <cell r="Q216">
            <v>0</v>
          </cell>
          <cell r="R216">
            <v>0</v>
          </cell>
        </row>
        <row r="217">
          <cell r="A217">
            <v>46</v>
          </cell>
          <cell r="B217" t="str">
            <v>Castellammare del Golfo</v>
          </cell>
          <cell r="C217">
            <v>0</v>
          </cell>
          <cell r="D217">
            <v>3</v>
          </cell>
          <cell r="E217">
            <v>0</v>
          </cell>
          <cell r="F217">
            <v>0</v>
          </cell>
          <cell r="G217">
            <v>0</v>
          </cell>
          <cell r="H217">
            <v>35</v>
          </cell>
          <cell r="I217">
            <v>8</v>
          </cell>
          <cell r="J217">
            <v>0</v>
          </cell>
          <cell r="K217">
            <v>0</v>
          </cell>
          <cell r="L217">
            <v>0</v>
          </cell>
          <cell r="M217">
            <v>0</v>
          </cell>
          <cell r="N217">
            <v>0</v>
          </cell>
          <cell r="O217">
            <v>0</v>
          </cell>
          <cell r="P217">
            <v>0</v>
          </cell>
          <cell r="Q217">
            <v>0</v>
          </cell>
          <cell r="R217">
            <v>0</v>
          </cell>
        </row>
        <row r="218">
          <cell r="A218">
            <v>46</v>
          </cell>
          <cell r="B218" t="str">
            <v>Pantelleria</v>
          </cell>
          <cell r="C218">
            <v>0</v>
          </cell>
          <cell r="D218">
            <v>0</v>
          </cell>
          <cell r="E218">
            <v>0</v>
          </cell>
          <cell r="F218">
            <v>0</v>
          </cell>
          <cell r="G218">
            <v>0</v>
          </cell>
          <cell r="H218">
            <v>6</v>
          </cell>
          <cell r="I218">
            <v>15</v>
          </cell>
          <cell r="J218">
            <v>4</v>
          </cell>
          <cell r="K218">
            <v>0</v>
          </cell>
          <cell r="L218">
            <v>0</v>
          </cell>
          <cell r="M218">
            <v>0</v>
          </cell>
          <cell r="N218">
            <v>0</v>
          </cell>
          <cell r="O218">
            <v>0</v>
          </cell>
          <cell r="P218">
            <v>0</v>
          </cell>
          <cell r="Q218">
            <v>0</v>
          </cell>
          <cell r="R218">
            <v>0</v>
          </cell>
        </row>
        <row r="219">
          <cell r="A219">
            <v>46</v>
          </cell>
          <cell r="B219" t="str">
            <v>Favignana</v>
          </cell>
          <cell r="C219">
            <v>0</v>
          </cell>
          <cell r="D219">
            <v>0</v>
          </cell>
          <cell r="E219">
            <v>0</v>
          </cell>
          <cell r="F219">
            <v>0</v>
          </cell>
          <cell r="G219">
            <v>0</v>
          </cell>
          <cell r="H219">
            <v>1</v>
          </cell>
          <cell r="I219">
            <v>2</v>
          </cell>
          <cell r="J219">
            <v>0</v>
          </cell>
          <cell r="K219">
            <v>0</v>
          </cell>
          <cell r="L219">
            <v>0</v>
          </cell>
          <cell r="M219">
            <v>0</v>
          </cell>
          <cell r="N219">
            <v>0</v>
          </cell>
          <cell r="O219">
            <v>0</v>
          </cell>
          <cell r="P219">
            <v>0</v>
          </cell>
          <cell r="Q219">
            <v>0</v>
          </cell>
          <cell r="R219">
            <v>0</v>
          </cell>
        </row>
        <row r="220">
          <cell r="A220">
            <v>46</v>
          </cell>
          <cell r="B220" t="str">
            <v>Marettimo</v>
          </cell>
          <cell r="C220">
            <v>0</v>
          </cell>
          <cell r="D220">
            <v>0</v>
          </cell>
          <cell r="E220">
            <v>0</v>
          </cell>
          <cell r="F220">
            <v>0</v>
          </cell>
          <cell r="G220">
            <v>0</v>
          </cell>
          <cell r="H220">
            <v>0</v>
          </cell>
          <cell r="I220">
            <v>3</v>
          </cell>
          <cell r="J220">
            <v>0</v>
          </cell>
          <cell r="K220">
            <v>2</v>
          </cell>
          <cell r="L220">
            <v>0</v>
          </cell>
          <cell r="M220">
            <v>0</v>
          </cell>
          <cell r="N220">
            <v>0</v>
          </cell>
          <cell r="O220">
            <v>0</v>
          </cell>
          <cell r="P220">
            <v>0</v>
          </cell>
          <cell r="Q220">
            <v>0</v>
          </cell>
          <cell r="R220">
            <v>0</v>
          </cell>
        </row>
        <row r="221">
          <cell r="A221">
            <v>46</v>
          </cell>
          <cell r="B221" t="str">
            <v>Levanzo</v>
          </cell>
          <cell r="C221">
            <v>0</v>
          </cell>
          <cell r="D221">
            <v>0</v>
          </cell>
          <cell r="E221">
            <v>0</v>
          </cell>
          <cell r="F221">
            <v>0</v>
          </cell>
          <cell r="G221">
            <v>0</v>
          </cell>
          <cell r="H221">
            <v>2</v>
          </cell>
          <cell r="I221">
            <v>0</v>
          </cell>
          <cell r="J221">
            <v>0</v>
          </cell>
          <cell r="K221">
            <v>0</v>
          </cell>
          <cell r="L221">
            <v>0</v>
          </cell>
          <cell r="M221">
            <v>0</v>
          </cell>
          <cell r="N221">
            <v>0</v>
          </cell>
          <cell r="O221">
            <v>0</v>
          </cell>
          <cell r="P221">
            <v>0</v>
          </cell>
          <cell r="Q221">
            <v>0</v>
          </cell>
          <cell r="R221">
            <v>0</v>
          </cell>
        </row>
        <row r="222">
          <cell r="A222">
            <v>47</v>
          </cell>
          <cell r="B222" t="str">
            <v>Palermo</v>
          </cell>
          <cell r="C222">
            <v>11</v>
          </cell>
          <cell r="D222">
            <v>65</v>
          </cell>
          <cell r="E222">
            <v>54</v>
          </cell>
          <cell r="F222">
            <v>22</v>
          </cell>
          <cell r="G222">
            <v>1</v>
          </cell>
          <cell r="H222">
            <v>815</v>
          </cell>
          <cell r="I222">
            <v>264</v>
          </cell>
          <cell r="J222">
            <v>78</v>
          </cell>
          <cell r="K222">
            <v>37</v>
          </cell>
          <cell r="L222">
            <v>8</v>
          </cell>
          <cell r="M222">
            <v>0</v>
          </cell>
          <cell r="N222">
            <v>0</v>
          </cell>
          <cell r="O222">
            <v>0</v>
          </cell>
          <cell r="P222">
            <v>0</v>
          </cell>
          <cell r="Q222">
            <v>0</v>
          </cell>
          <cell r="R222">
            <v>1</v>
          </cell>
        </row>
        <row r="223">
          <cell r="A223">
            <v>48</v>
          </cell>
          <cell r="B223" t="str">
            <v>Milazzo</v>
          </cell>
          <cell r="C223">
            <v>0</v>
          </cell>
          <cell r="D223">
            <v>1</v>
          </cell>
          <cell r="E223">
            <v>1</v>
          </cell>
          <cell r="F223">
            <v>3</v>
          </cell>
          <cell r="G223">
            <v>0</v>
          </cell>
          <cell r="H223">
            <v>234</v>
          </cell>
          <cell r="I223">
            <v>62</v>
          </cell>
          <cell r="J223">
            <v>10</v>
          </cell>
          <cell r="K223">
            <v>6</v>
          </cell>
          <cell r="L223">
            <v>0</v>
          </cell>
          <cell r="M223">
            <v>0</v>
          </cell>
          <cell r="N223">
            <v>4</v>
          </cell>
          <cell r="O223">
            <v>3</v>
          </cell>
          <cell r="P223">
            <v>5</v>
          </cell>
          <cell r="Q223">
            <v>0</v>
          </cell>
          <cell r="R223">
            <v>1</v>
          </cell>
        </row>
        <row r="224">
          <cell r="A224">
            <v>48</v>
          </cell>
          <cell r="B224" t="str">
            <v>S.Agata di Militello</v>
          </cell>
          <cell r="C224">
            <v>2</v>
          </cell>
          <cell r="D224">
            <v>0</v>
          </cell>
          <cell r="E224">
            <v>0</v>
          </cell>
          <cell r="F224">
            <v>0</v>
          </cell>
          <cell r="G224">
            <v>0</v>
          </cell>
          <cell r="H224">
            <v>1</v>
          </cell>
          <cell r="I224">
            <v>12</v>
          </cell>
          <cell r="J224">
            <v>1</v>
          </cell>
          <cell r="K224">
            <v>2</v>
          </cell>
          <cell r="L224">
            <v>0</v>
          </cell>
          <cell r="M224">
            <v>0</v>
          </cell>
          <cell r="N224">
            <v>0</v>
          </cell>
          <cell r="O224">
            <v>0</v>
          </cell>
          <cell r="P224">
            <v>0</v>
          </cell>
          <cell r="Q224">
            <v>0</v>
          </cell>
          <cell r="R224">
            <v>0</v>
          </cell>
        </row>
        <row r="225">
          <cell r="A225">
            <v>48</v>
          </cell>
          <cell r="B225" t="str">
            <v>Lipari</v>
          </cell>
          <cell r="C225">
            <v>1</v>
          </cell>
          <cell r="D225">
            <v>0</v>
          </cell>
          <cell r="E225">
            <v>1</v>
          </cell>
          <cell r="F225">
            <v>1</v>
          </cell>
          <cell r="G225">
            <v>0</v>
          </cell>
          <cell r="H225">
            <v>70</v>
          </cell>
          <cell r="I225">
            <v>59</v>
          </cell>
          <cell r="J225">
            <v>13</v>
          </cell>
          <cell r="K225">
            <v>6</v>
          </cell>
          <cell r="L225">
            <v>1</v>
          </cell>
          <cell r="M225">
            <v>0</v>
          </cell>
          <cell r="N225">
            <v>0</v>
          </cell>
          <cell r="O225">
            <v>0</v>
          </cell>
          <cell r="P225">
            <v>0</v>
          </cell>
          <cell r="Q225">
            <v>0</v>
          </cell>
          <cell r="R225">
            <v>0</v>
          </cell>
        </row>
      </sheetData>
      <sheetData sheetId="1">
        <row r="4">
          <cell r="A4" t="str">
            <v>cp</v>
          </cell>
          <cell r="B4" t="str">
            <v>Uffici marittimi</v>
          </cell>
          <cell r="C4" t="str">
            <v>v1</v>
          </cell>
          <cell r="D4" t="str">
            <v>v2</v>
          </cell>
          <cell r="E4" t="str">
            <v>v3</v>
          </cell>
          <cell r="F4" t="str">
            <v>v4</v>
          </cell>
          <cell r="G4" t="str">
            <v>v5</v>
          </cell>
          <cell r="H4" t="str">
            <v>m1</v>
          </cell>
          <cell r="I4" t="str">
            <v>m2</v>
          </cell>
          <cell r="J4" t="str">
            <v>m3</v>
          </cell>
          <cell r="K4" t="str">
            <v>m4</v>
          </cell>
          <cell r="L4" t="str">
            <v>m5</v>
          </cell>
          <cell r="M4" t="str">
            <v>mv1</v>
          </cell>
          <cell r="N4" t="str">
            <v>mv2</v>
          </cell>
          <cell r="O4" t="str">
            <v>mv3</v>
          </cell>
          <cell r="P4" t="str">
            <v>mv4</v>
          </cell>
          <cell r="Q4" t="str">
            <v>mv5</v>
          </cell>
          <cell r="R4" t="str">
            <v>n</v>
          </cell>
        </row>
        <row r="5">
          <cell r="A5">
            <v>1</v>
          </cell>
          <cell r="B5" t="str">
            <v>Imperia</v>
          </cell>
          <cell r="C5">
            <v>0</v>
          </cell>
          <cell r="D5">
            <v>0</v>
          </cell>
          <cell r="E5">
            <v>3</v>
          </cell>
          <cell r="F5">
            <v>1</v>
          </cell>
          <cell r="G5">
            <v>0</v>
          </cell>
          <cell r="H5">
            <v>0</v>
          </cell>
          <cell r="I5">
            <v>3</v>
          </cell>
          <cell r="J5">
            <v>0</v>
          </cell>
          <cell r="K5">
            <v>0</v>
          </cell>
          <cell r="L5">
            <v>0</v>
          </cell>
          <cell r="M5">
            <v>0</v>
          </cell>
          <cell r="N5">
            <v>0</v>
          </cell>
          <cell r="O5">
            <v>1</v>
          </cell>
          <cell r="P5">
            <v>0</v>
          </cell>
          <cell r="Q5">
            <v>0</v>
          </cell>
          <cell r="R5">
            <v>0</v>
          </cell>
        </row>
        <row r="6">
          <cell r="A6">
            <v>1</v>
          </cell>
          <cell r="B6" t="str">
            <v>Sanremo</v>
          </cell>
          <cell r="C6">
            <v>0</v>
          </cell>
          <cell r="D6">
            <v>0</v>
          </cell>
          <cell r="E6">
            <v>0</v>
          </cell>
          <cell r="F6">
            <v>1</v>
          </cell>
          <cell r="G6">
            <v>0</v>
          </cell>
          <cell r="H6">
            <v>0</v>
          </cell>
          <cell r="I6">
            <v>2</v>
          </cell>
          <cell r="J6">
            <v>3</v>
          </cell>
          <cell r="K6">
            <v>3</v>
          </cell>
          <cell r="L6">
            <v>2</v>
          </cell>
          <cell r="M6">
            <v>0</v>
          </cell>
          <cell r="N6">
            <v>0</v>
          </cell>
          <cell r="O6">
            <v>0</v>
          </cell>
          <cell r="P6">
            <v>0</v>
          </cell>
          <cell r="Q6">
            <v>0</v>
          </cell>
          <cell r="R6">
            <v>0</v>
          </cell>
        </row>
        <row r="7">
          <cell r="A7">
            <v>1</v>
          </cell>
          <cell r="B7" t="str">
            <v>Ventimiglia</v>
          </cell>
          <cell r="C7">
            <v>0</v>
          </cell>
          <cell r="D7">
            <v>0</v>
          </cell>
          <cell r="E7">
            <v>2</v>
          </cell>
          <cell r="F7">
            <v>1</v>
          </cell>
          <cell r="G7">
            <v>0</v>
          </cell>
          <cell r="H7">
            <v>0</v>
          </cell>
          <cell r="I7">
            <v>1</v>
          </cell>
          <cell r="J7">
            <v>3</v>
          </cell>
          <cell r="K7">
            <v>2</v>
          </cell>
          <cell r="L7">
            <v>1</v>
          </cell>
          <cell r="M7">
            <v>0</v>
          </cell>
          <cell r="N7">
            <v>0</v>
          </cell>
          <cell r="O7">
            <v>0</v>
          </cell>
          <cell r="P7">
            <v>0</v>
          </cell>
          <cell r="Q7">
            <v>0</v>
          </cell>
          <cell r="R7">
            <v>0</v>
          </cell>
        </row>
        <row r="8">
          <cell r="A8">
            <v>2</v>
          </cell>
          <cell r="B8" t="str">
            <v>Savona</v>
          </cell>
          <cell r="C8">
            <v>0</v>
          </cell>
          <cell r="D8">
            <v>0</v>
          </cell>
          <cell r="E8">
            <v>0</v>
          </cell>
          <cell r="F8">
            <v>0</v>
          </cell>
          <cell r="G8">
            <v>0</v>
          </cell>
          <cell r="H8">
            <v>0</v>
          </cell>
          <cell r="I8">
            <v>2</v>
          </cell>
          <cell r="J8">
            <v>2</v>
          </cell>
          <cell r="K8">
            <v>2</v>
          </cell>
          <cell r="L8">
            <v>0</v>
          </cell>
          <cell r="M8">
            <v>0</v>
          </cell>
          <cell r="N8">
            <v>0</v>
          </cell>
          <cell r="O8">
            <v>0</v>
          </cell>
          <cell r="P8">
            <v>0</v>
          </cell>
          <cell r="Q8">
            <v>0</v>
          </cell>
          <cell r="R8">
            <v>0</v>
          </cell>
        </row>
        <row r="9">
          <cell r="A9">
            <v>2</v>
          </cell>
          <cell r="B9" t="str">
            <v>Alassio</v>
          </cell>
          <cell r="C9">
            <v>0</v>
          </cell>
          <cell r="D9">
            <v>1</v>
          </cell>
          <cell r="E9">
            <v>0</v>
          </cell>
          <cell r="F9">
            <v>0</v>
          </cell>
          <cell r="G9">
            <v>0</v>
          </cell>
          <cell r="H9">
            <v>1</v>
          </cell>
          <cell r="I9">
            <v>7</v>
          </cell>
          <cell r="J9">
            <v>5</v>
          </cell>
          <cell r="K9">
            <v>0</v>
          </cell>
          <cell r="L9">
            <v>0</v>
          </cell>
          <cell r="M9">
            <v>0</v>
          </cell>
          <cell r="N9">
            <v>0</v>
          </cell>
          <cell r="O9">
            <v>0</v>
          </cell>
          <cell r="P9">
            <v>0</v>
          </cell>
          <cell r="Q9">
            <v>0</v>
          </cell>
          <cell r="R9">
            <v>0</v>
          </cell>
        </row>
        <row r="10">
          <cell r="A10">
            <v>2</v>
          </cell>
          <cell r="B10" t="str">
            <v>Finale Ligure</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v>2</v>
          </cell>
          <cell r="B11" t="str">
            <v>Varazze</v>
          </cell>
          <cell r="C11">
            <v>0</v>
          </cell>
          <cell r="D11">
            <v>0</v>
          </cell>
          <cell r="E11">
            <v>0</v>
          </cell>
          <cell r="F11">
            <v>0</v>
          </cell>
          <cell r="G11">
            <v>0</v>
          </cell>
          <cell r="H11">
            <v>0</v>
          </cell>
          <cell r="I11">
            <v>2</v>
          </cell>
          <cell r="J11">
            <v>3</v>
          </cell>
          <cell r="K11">
            <v>0</v>
          </cell>
          <cell r="L11">
            <v>0</v>
          </cell>
          <cell r="M11">
            <v>0</v>
          </cell>
          <cell r="N11">
            <v>0</v>
          </cell>
          <cell r="O11">
            <v>0</v>
          </cell>
          <cell r="P11">
            <v>0</v>
          </cell>
          <cell r="Q11">
            <v>0</v>
          </cell>
          <cell r="R11">
            <v>0</v>
          </cell>
        </row>
        <row r="12">
          <cell r="A12">
            <v>2</v>
          </cell>
          <cell r="B12" t="str">
            <v>Loano</v>
          </cell>
          <cell r="C12">
            <v>0</v>
          </cell>
          <cell r="D12">
            <v>0</v>
          </cell>
          <cell r="E12">
            <v>0</v>
          </cell>
          <cell r="F12">
            <v>0</v>
          </cell>
          <cell r="G12">
            <v>0</v>
          </cell>
          <cell r="H12">
            <v>0</v>
          </cell>
          <cell r="I12">
            <v>0</v>
          </cell>
          <cell r="J12">
            <v>1</v>
          </cell>
          <cell r="K12">
            <v>0</v>
          </cell>
          <cell r="L12">
            <v>0</v>
          </cell>
          <cell r="M12">
            <v>0</v>
          </cell>
          <cell r="N12">
            <v>0</v>
          </cell>
          <cell r="O12">
            <v>0</v>
          </cell>
          <cell r="P12">
            <v>0</v>
          </cell>
          <cell r="Q12">
            <v>0</v>
          </cell>
          <cell r="R12">
            <v>0</v>
          </cell>
        </row>
        <row r="13">
          <cell r="A13">
            <v>2</v>
          </cell>
          <cell r="B13" t="str">
            <v>Noli</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A14">
            <v>2</v>
          </cell>
          <cell r="B14" t="str">
            <v>Spotorno</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A15">
            <v>3</v>
          </cell>
          <cell r="B15" t="str">
            <v>Genova</v>
          </cell>
          <cell r="C15">
            <v>0</v>
          </cell>
          <cell r="D15">
            <v>2</v>
          </cell>
          <cell r="E15">
            <v>3</v>
          </cell>
          <cell r="F15">
            <v>3</v>
          </cell>
          <cell r="G15">
            <v>1</v>
          </cell>
          <cell r="H15">
            <v>7</v>
          </cell>
          <cell r="I15">
            <v>12</v>
          </cell>
          <cell r="J15">
            <v>11</v>
          </cell>
          <cell r="K15">
            <v>10</v>
          </cell>
          <cell r="L15">
            <v>1</v>
          </cell>
          <cell r="M15">
            <v>0</v>
          </cell>
          <cell r="N15">
            <v>0</v>
          </cell>
          <cell r="O15">
            <v>0</v>
          </cell>
          <cell r="P15">
            <v>1</v>
          </cell>
          <cell r="Q15">
            <v>0</v>
          </cell>
          <cell r="R15">
            <v>0</v>
          </cell>
        </row>
        <row r="16">
          <cell r="A16">
            <v>3</v>
          </cell>
          <cell r="B16" t="str">
            <v>Santa Margherita Ligure</v>
          </cell>
          <cell r="C16">
            <v>0</v>
          </cell>
          <cell r="D16">
            <v>0</v>
          </cell>
          <cell r="E16">
            <v>1</v>
          </cell>
          <cell r="F16">
            <v>1</v>
          </cell>
          <cell r="G16">
            <v>0</v>
          </cell>
          <cell r="H16">
            <v>1</v>
          </cell>
          <cell r="I16">
            <v>4</v>
          </cell>
          <cell r="J16">
            <v>0</v>
          </cell>
          <cell r="K16">
            <v>1</v>
          </cell>
          <cell r="L16">
            <v>1</v>
          </cell>
          <cell r="M16">
            <v>0</v>
          </cell>
          <cell r="N16">
            <v>0</v>
          </cell>
          <cell r="O16">
            <v>0</v>
          </cell>
          <cell r="P16">
            <v>0</v>
          </cell>
          <cell r="Q16">
            <v>0</v>
          </cell>
          <cell r="R16">
            <v>0</v>
          </cell>
        </row>
        <row r="17">
          <cell r="A17">
            <v>3</v>
          </cell>
          <cell r="B17" t="str">
            <v>Camogli</v>
          </cell>
          <cell r="C17">
            <v>0</v>
          </cell>
          <cell r="D17">
            <v>0</v>
          </cell>
          <cell r="E17">
            <v>0</v>
          </cell>
          <cell r="F17">
            <v>1</v>
          </cell>
          <cell r="G17">
            <v>0</v>
          </cell>
          <cell r="H17">
            <v>1</v>
          </cell>
          <cell r="I17">
            <v>12</v>
          </cell>
          <cell r="J17">
            <v>17</v>
          </cell>
          <cell r="K17">
            <v>24</v>
          </cell>
          <cell r="L17">
            <v>3</v>
          </cell>
          <cell r="M17">
            <v>0</v>
          </cell>
          <cell r="N17">
            <v>0</v>
          </cell>
          <cell r="O17">
            <v>0</v>
          </cell>
          <cell r="P17">
            <v>0</v>
          </cell>
          <cell r="Q17">
            <v>0</v>
          </cell>
          <cell r="R17">
            <v>0</v>
          </cell>
        </row>
        <row r="18">
          <cell r="A18">
            <v>3</v>
          </cell>
          <cell r="B18" t="str">
            <v>Arenzano</v>
          </cell>
          <cell r="C18">
            <v>0</v>
          </cell>
          <cell r="D18">
            <v>0</v>
          </cell>
          <cell r="E18">
            <v>3</v>
          </cell>
          <cell r="F18">
            <v>1</v>
          </cell>
          <cell r="G18">
            <v>0</v>
          </cell>
          <cell r="H18">
            <v>11</v>
          </cell>
          <cell r="I18">
            <v>46</v>
          </cell>
          <cell r="J18">
            <v>34</v>
          </cell>
          <cell r="K18">
            <v>24</v>
          </cell>
          <cell r="L18">
            <v>0</v>
          </cell>
          <cell r="M18">
            <v>0</v>
          </cell>
          <cell r="N18">
            <v>0</v>
          </cell>
          <cell r="O18">
            <v>0</v>
          </cell>
          <cell r="P18">
            <v>0</v>
          </cell>
          <cell r="Q18">
            <v>0</v>
          </cell>
          <cell r="R18">
            <v>0</v>
          </cell>
        </row>
        <row r="19">
          <cell r="A19">
            <v>3</v>
          </cell>
          <cell r="B19" t="str">
            <v>Approdo di Recco</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A20">
            <v>3</v>
          </cell>
          <cell r="B20" t="str">
            <v>Rapallo</v>
          </cell>
          <cell r="C20">
            <v>0</v>
          </cell>
          <cell r="D20">
            <v>1</v>
          </cell>
          <cell r="E20">
            <v>0</v>
          </cell>
          <cell r="F20">
            <v>0</v>
          </cell>
          <cell r="G20">
            <v>0</v>
          </cell>
          <cell r="H20">
            <v>1</v>
          </cell>
          <cell r="I20">
            <v>2</v>
          </cell>
          <cell r="J20">
            <v>2</v>
          </cell>
          <cell r="K20">
            <v>3</v>
          </cell>
          <cell r="L20">
            <v>0</v>
          </cell>
          <cell r="M20">
            <v>0</v>
          </cell>
          <cell r="N20">
            <v>0</v>
          </cell>
          <cell r="O20">
            <v>0</v>
          </cell>
          <cell r="P20">
            <v>0</v>
          </cell>
          <cell r="Q20">
            <v>0</v>
          </cell>
          <cell r="R20">
            <v>0</v>
          </cell>
        </row>
        <row r="21">
          <cell r="A21">
            <v>3</v>
          </cell>
          <cell r="B21" t="str">
            <v>Portofino</v>
          </cell>
          <cell r="C21">
            <v>0</v>
          </cell>
          <cell r="D21">
            <v>1</v>
          </cell>
          <cell r="E21">
            <v>2</v>
          </cell>
          <cell r="F21">
            <v>1</v>
          </cell>
          <cell r="G21">
            <v>0</v>
          </cell>
          <cell r="H21">
            <v>0</v>
          </cell>
          <cell r="I21">
            <v>6</v>
          </cell>
          <cell r="J21">
            <v>1</v>
          </cell>
          <cell r="K21">
            <v>9</v>
          </cell>
          <cell r="L21">
            <v>1</v>
          </cell>
          <cell r="M21">
            <v>0</v>
          </cell>
          <cell r="N21">
            <v>0</v>
          </cell>
          <cell r="O21">
            <v>1</v>
          </cell>
          <cell r="P21">
            <v>2</v>
          </cell>
          <cell r="Q21">
            <v>0</v>
          </cell>
          <cell r="R21">
            <v>0</v>
          </cell>
        </row>
        <row r="22">
          <cell r="A22">
            <v>3</v>
          </cell>
          <cell r="B22" t="str">
            <v>Lavagna</v>
          </cell>
          <cell r="C22">
            <v>0</v>
          </cell>
          <cell r="D22">
            <v>0</v>
          </cell>
          <cell r="E22">
            <v>3</v>
          </cell>
          <cell r="F22">
            <v>2</v>
          </cell>
          <cell r="G22">
            <v>0</v>
          </cell>
          <cell r="H22">
            <v>0</v>
          </cell>
          <cell r="I22">
            <v>1</v>
          </cell>
          <cell r="J22">
            <v>0</v>
          </cell>
          <cell r="K22">
            <v>1</v>
          </cell>
          <cell r="L22">
            <v>1</v>
          </cell>
          <cell r="M22">
            <v>0</v>
          </cell>
          <cell r="N22">
            <v>0</v>
          </cell>
          <cell r="O22">
            <v>0</v>
          </cell>
          <cell r="P22">
            <v>0</v>
          </cell>
          <cell r="Q22">
            <v>0</v>
          </cell>
          <cell r="R22">
            <v>0</v>
          </cell>
        </row>
        <row r="23">
          <cell r="A23">
            <v>3</v>
          </cell>
          <cell r="B23" t="str">
            <v>Riva Trigoso</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A24">
            <v>3</v>
          </cell>
          <cell r="B24" t="str">
            <v>Chiavari</v>
          </cell>
          <cell r="C24">
            <v>0</v>
          </cell>
          <cell r="D24">
            <v>2</v>
          </cell>
          <cell r="E24">
            <v>1</v>
          </cell>
          <cell r="F24">
            <v>1</v>
          </cell>
          <cell r="G24">
            <v>0</v>
          </cell>
          <cell r="H24">
            <v>1</v>
          </cell>
          <cell r="I24">
            <v>6</v>
          </cell>
          <cell r="J24">
            <v>7</v>
          </cell>
          <cell r="K24">
            <v>9</v>
          </cell>
          <cell r="L24">
            <v>2</v>
          </cell>
          <cell r="M24">
            <v>0</v>
          </cell>
          <cell r="N24">
            <v>0</v>
          </cell>
          <cell r="O24">
            <v>0</v>
          </cell>
          <cell r="P24">
            <v>0</v>
          </cell>
          <cell r="Q24">
            <v>0</v>
          </cell>
          <cell r="R24">
            <v>0</v>
          </cell>
        </row>
        <row r="25">
          <cell r="A25">
            <v>4</v>
          </cell>
          <cell r="B25" t="str">
            <v>La Spezia</v>
          </cell>
          <cell r="C25">
            <v>0</v>
          </cell>
          <cell r="D25">
            <v>3</v>
          </cell>
          <cell r="E25">
            <v>7</v>
          </cell>
          <cell r="F25">
            <v>3</v>
          </cell>
          <cell r="G25">
            <v>0</v>
          </cell>
          <cell r="H25">
            <v>4</v>
          </cell>
          <cell r="I25">
            <v>21</v>
          </cell>
          <cell r="J25">
            <v>8</v>
          </cell>
          <cell r="K25">
            <v>7</v>
          </cell>
          <cell r="L25">
            <v>3</v>
          </cell>
          <cell r="M25">
            <v>0</v>
          </cell>
          <cell r="N25">
            <v>0</v>
          </cell>
          <cell r="O25">
            <v>0</v>
          </cell>
          <cell r="P25">
            <v>2</v>
          </cell>
          <cell r="Q25">
            <v>0</v>
          </cell>
          <cell r="R25">
            <v>2</v>
          </cell>
        </row>
        <row r="26">
          <cell r="A26">
            <v>4</v>
          </cell>
          <cell r="B26" t="str">
            <v>Levanto</v>
          </cell>
          <cell r="C26">
            <v>0</v>
          </cell>
          <cell r="D26">
            <v>0</v>
          </cell>
          <cell r="E26">
            <v>0</v>
          </cell>
          <cell r="F26">
            <v>0</v>
          </cell>
          <cell r="G26">
            <v>0</v>
          </cell>
          <cell r="H26">
            <v>0</v>
          </cell>
          <cell r="I26">
            <v>0</v>
          </cell>
          <cell r="J26">
            <v>0</v>
          </cell>
          <cell r="K26">
            <v>0</v>
          </cell>
          <cell r="L26">
            <v>0</v>
          </cell>
          <cell r="M26">
            <v>0</v>
          </cell>
          <cell r="N26">
            <v>0</v>
          </cell>
          <cell r="O26">
            <v>0</v>
          </cell>
          <cell r="Q26">
            <v>0</v>
          </cell>
          <cell r="R26">
            <v>0</v>
          </cell>
        </row>
        <row r="27">
          <cell r="A27">
            <v>5</v>
          </cell>
          <cell r="B27" t="str">
            <v>Marina di Carrara</v>
          </cell>
          <cell r="C27">
            <v>0</v>
          </cell>
          <cell r="D27">
            <v>0</v>
          </cell>
          <cell r="E27">
            <v>1</v>
          </cell>
          <cell r="F27">
            <v>0</v>
          </cell>
          <cell r="G27">
            <v>1</v>
          </cell>
          <cell r="H27">
            <v>0</v>
          </cell>
          <cell r="I27">
            <v>0</v>
          </cell>
          <cell r="J27">
            <v>1</v>
          </cell>
          <cell r="K27">
            <v>1</v>
          </cell>
          <cell r="L27">
            <v>0</v>
          </cell>
          <cell r="M27">
            <v>0</v>
          </cell>
          <cell r="N27">
            <v>0</v>
          </cell>
          <cell r="O27">
            <v>0</v>
          </cell>
          <cell r="P27">
            <v>0</v>
          </cell>
          <cell r="Q27">
            <v>0</v>
          </cell>
          <cell r="R27">
            <v>0</v>
          </cell>
        </row>
        <row r="28">
          <cell r="A28">
            <v>6</v>
          </cell>
          <cell r="B28" t="str">
            <v>Viareggio</v>
          </cell>
          <cell r="C28">
            <v>0</v>
          </cell>
          <cell r="D28">
            <v>2</v>
          </cell>
          <cell r="E28">
            <v>7</v>
          </cell>
          <cell r="F28">
            <v>6</v>
          </cell>
          <cell r="G28">
            <v>2</v>
          </cell>
          <cell r="H28">
            <v>0</v>
          </cell>
          <cell r="I28">
            <v>7</v>
          </cell>
          <cell r="J28">
            <v>8</v>
          </cell>
          <cell r="K28">
            <v>12</v>
          </cell>
          <cell r="L28">
            <v>8</v>
          </cell>
          <cell r="M28">
            <v>0</v>
          </cell>
          <cell r="N28">
            <v>0</v>
          </cell>
          <cell r="O28">
            <v>0</v>
          </cell>
          <cell r="P28">
            <v>1</v>
          </cell>
          <cell r="Q28">
            <v>0</v>
          </cell>
          <cell r="R28">
            <v>2</v>
          </cell>
        </row>
        <row r="29">
          <cell r="A29">
            <v>7</v>
          </cell>
          <cell r="B29" t="str">
            <v>Livorno</v>
          </cell>
          <cell r="C29">
            <v>0</v>
          </cell>
          <cell r="D29">
            <v>2</v>
          </cell>
          <cell r="E29">
            <v>3</v>
          </cell>
          <cell r="F29">
            <v>2</v>
          </cell>
          <cell r="G29">
            <v>0</v>
          </cell>
          <cell r="H29">
            <v>7</v>
          </cell>
          <cell r="I29">
            <v>19</v>
          </cell>
          <cell r="J29">
            <v>7</v>
          </cell>
          <cell r="K29">
            <v>2</v>
          </cell>
          <cell r="L29">
            <v>0</v>
          </cell>
          <cell r="M29">
            <v>0</v>
          </cell>
          <cell r="N29">
            <v>0</v>
          </cell>
          <cell r="O29">
            <v>0</v>
          </cell>
          <cell r="P29">
            <v>0</v>
          </cell>
          <cell r="Q29">
            <v>0</v>
          </cell>
          <cell r="R29">
            <v>0</v>
          </cell>
        </row>
        <row r="30">
          <cell r="A30">
            <v>7</v>
          </cell>
          <cell r="B30" t="str">
            <v>Forte dei Marmi</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v>7</v>
          </cell>
          <cell r="B31" t="str">
            <v>Piombino</v>
          </cell>
          <cell r="C31">
            <v>0</v>
          </cell>
          <cell r="D31">
            <v>0</v>
          </cell>
          <cell r="E31">
            <v>0</v>
          </cell>
          <cell r="F31">
            <v>0</v>
          </cell>
          <cell r="G31">
            <v>0</v>
          </cell>
          <cell r="H31">
            <v>2</v>
          </cell>
          <cell r="I31">
            <v>10</v>
          </cell>
          <cell r="J31">
            <v>1</v>
          </cell>
          <cell r="K31">
            <v>0</v>
          </cell>
          <cell r="L31">
            <v>0</v>
          </cell>
          <cell r="M31">
            <v>0</v>
          </cell>
          <cell r="N31">
            <v>0</v>
          </cell>
          <cell r="O31">
            <v>0</v>
          </cell>
          <cell r="P31">
            <v>0</v>
          </cell>
          <cell r="Q31">
            <v>0</v>
          </cell>
          <cell r="R31">
            <v>0</v>
          </cell>
        </row>
        <row r="32">
          <cell r="A32">
            <v>7</v>
          </cell>
          <cell r="B32" t="str">
            <v>Porto Santo Stefano</v>
          </cell>
          <cell r="C32">
            <v>0</v>
          </cell>
          <cell r="D32">
            <v>0</v>
          </cell>
          <cell r="E32">
            <v>1</v>
          </cell>
          <cell r="F32">
            <v>2</v>
          </cell>
          <cell r="G32">
            <v>0</v>
          </cell>
          <cell r="H32">
            <v>0</v>
          </cell>
          <cell r="I32">
            <v>2</v>
          </cell>
          <cell r="J32">
            <v>2</v>
          </cell>
          <cell r="K32">
            <v>1</v>
          </cell>
          <cell r="L32">
            <v>0</v>
          </cell>
          <cell r="M32">
            <v>0</v>
          </cell>
          <cell r="N32">
            <v>0</v>
          </cell>
          <cell r="O32">
            <v>0</v>
          </cell>
          <cell r="P32">
            <v>0</v>
          </cell>
          <cell r="Q32">
            <v>0</v>
          </cell>
          <cell r="R32">
            <v>0</v>
          </cell>
        </row>
        <row r="33">
          <cell r="A33">
            <v>7</v>
          </cell>
          <cell r="B33" t="str">
            <v>Marina di Pisa</v>
          </cell>
          <cell r="C33">
            <v>0</v>
          </cell>
          <cell r="D33">
            <v>0</v>
          </cell>
          <cell r="E33">
            <v>1</v>
          </cell>
          <cell r="F33">
            <v>1</v>
          </cell>
          <cell r="G33">
            <v>0</v>
          </cell>
          <cell r="H33">
            <v>4</v>
          </cell>
          <cell r="I33">
            <v>1</v>
          </cell>
          <cell r="J33">
            <v>0</v>
          </cell>
          <cell r="K33">
            <v>0</v>
          </cell>
          <cell r="L33">
            <v>0</v>
          </cell>
          <cell r="M33">
            <v>0</v>
          </cell>
          <cell r="N33">
            <v>0</v>
          </cell>
          <cell r="O33">
            <v>0</v>
          </cell>
          <cell r="P33">
            <v>0</v>
          </cell>
          <cell r="Q33">
            <v>0</v>
          </cell>
          <cell r="R33">
            <v>0</v>
          </cell>
        </row>
        <row r="34">
          <cell r="A34">
            <v>7</v>
          </cell>
          <cell r="B34" t="str">
            <v>Castiglioncello</v>
          </cell>
          <cell r="C34">
            <v>0</v>
          </cell>
          <cell r="D34">
            <v>0</v>
          </cell>
          <cell r="E34">
            <v>0</v>
          </cell>
          <cell r="F34">
            <v>0</v>
          </cell>
          <cell r="G34">
            <v>0</v>
          </cell>
          <cell r="H34">
            <v>0</v>
          </cell>
          <cell r="I34">
            <v>0</v>
          </cell>
          <cell r="J34">
            <v>1</v>
          </cell>
          <cell r="K34">
            <v>0</v>
          </cell>
          <cell r="L34">
            <v>0</v>
          </cell>
          <cell r="M34">
            <v>0</v>
          </cell>
          <cell r="N34">
            <v>0</v>
          </cell>
          <cell r="O34">
            <v>0</v>
          </cell>
          <cell r="P34">
            <v>0</v>
          </cell>
          <cell r="Q34">
            <v>0</v>
          </cell>
          <cell r="R34">
            <v>0</v>
          </cell>
        </row>
        <row r="35">
          <cell r="A35">
            <v>7</v>
          </cell>
          <cell r="B35" t="str">
            <v>Vada</v>
          </cell>
          <cell r="C35">
            <v>0</v>
          </cell>
          <cell r="D35">
            <v>0</v>
          </cell>
          <cell r="E35">
            <v>0</v>
          </cell>
          <cell r="F35">
            <v>0</v>
          </cell>
          <cell r="G35">
            <v>0</v>
          </cell>
          <cell r="H35">
            <v>3</v>
          </cell>
          <cell r="I35">
            <v>4</v>
          </cell>
          <cell r="J35">
            <v>0</v>
          </cell>
          <cell r="K35">
            <v>0</v>
          </cell>
          <cell r="L35">
            <v>0</v>
          </cell>
          <cell r="M35">
            <v>0</v>
          </cell>
          <cell r="N35">
            <v>0</v>
          </cell>
          <cell r="O35">
            <v>0</v>
          </cell>
          <cell r="P35">
            <v>0</v>
          </cell>
          <cell r="Q35">
            <v>0</v>
          </cell>
          <cell r="R35">
            <v>0</v>
          </cell>
        </row>
        <row r="36">
          <cell r="A36">
            <v>7</v>
          </cell>
          <cell r="B36" t="str">
            <v>Cecina</v>
          </cell>
          <cell r="C36">
            <v>0</v>
          </cell>
          <cell r="D36">
            <v>0</v>
          </cell>
          <cell r="E36">
            <v>0</v>
          </cell>
          <cell r="F36">
            <v>0</v>
          </cell>
          <cell r="G36">
            <v>0</v>
          </cell>
          <cell r="H36">
            <v>1</v>
          </cell>
          <cell r="I36">
            <v>0</v>
          </cell>
          <cell r="J36">
            <v>5</v>
          </cell>
          <cell r="K36">
            <v>0</v>
          </cell>
          <cell r="L36">
            <v>0</v>
          </cell>
          <cell r="M36">
            <v>0</v>
          </cell>
          <cell r="N36">
            <v>0</v>
          </cell>
          <cell r="O36">
            <v>0</v>
          </cell>
          <cell r="P36">
            <v>0</v>
          </cell>
          <cell r="Q36">
            <v>0</v>
          </cell>
          <cell r="R36">
            <v>0</v>
          </cell>
        </row>
        <row r="37">
          <cell r="A37">
            <v>7</v>
          </cell>
          <cell r="B37" t="str">
            <v>Follonica</v>
          </cell>
          <cell r="C37">
            <v>0</v>
          </cell>
          <cell r="D37">
            <v>0</v>
          </cell>
          <cell r="E37">
            <v>0</v>
          </cell>
          <cell r="F37">
            <v>0</v>
          </cell>
          <cell r="G37">
            <v>0</v>
          </cell>
          <cell r="H37">
            <v>0</v>
          </cell>
          <cell r="I37">
            <v>1</v>
          </cell>
          <cell r="J37">
            <v>0</v>
          </cell>
          <cell r="K37">
            <v>0</v>
          </cell>
          <cell r="L37">
            <v>0</v>
          </cell>
          <cell r="M37">
            <v>0</v>
          </cell>
          <cell r="N37">
            <v>0</v>
          </cell>
          <cell r="O37">
            <v>0</v>
          </cell>
          <cell r="P37">
            <v>0</v>
          </cell>
          <cell r="Q37">
            <v>0</v>
          </cell>
          <cell r="R37">
            <v>0</v>
          </cell>
        </row>
        <row r="38">
          <cell r="A38">
            <v>7</v>
          </cell>
          <cell r="B38" t="str">
            <v>Talamone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A39">
            <v>7</v>
          </cell>
          <cell r="B39" t="str">
            <v>Orbetello</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A40">
            <v>7</v>
          </cell>
          <cell r="B40" t="str">
            <v>Castiglione della Pescaia</v>
          </cell>
          <cell r="C40">
            <v>0</v>
          </cell>
          <cell r="D40">
            <v>0</v>
          </cell>
          <cell r="E40">
            <v>0</v>
          </cell>
          <cell r="F40">
            <v>0</v>
          </cell>
          <cell r="G40">
            <v>0</v>
          </cell>
          <cell r="H40">
            <v>0</v>
          </cell>
          <cell r="I40">
            <v>4</v>
          </cell>
          <cell r="J40">
            <v>6</v>
          </cell>
          <cell r="K40">
            <v>1</v>
          </cell>
          <cell r="L40">
            <v>0</v>
          </cell>
          <cell r="M40">
            <v>0</v>
          </cell>
          <cell r="N40">
            <v>0</v>
          </cell>
          <cell r="O40">
            <v>0</v>
          </cell>
          <cell r="P40">
            <v>0</v>
          </cell>
          <cell r="Q40">
            <v>0</v>
          </cell>
          <cell r="R40">
            <v>0</v>
          </cell>
        </row>
        <row r="41">
          <cell r="A41">
            <v>7</v>
          </cell>
          <cell r="B41" t="str">
            <v>Isola del Giglio</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A42">
            <v>7</v>
          </cell>
          <cell r="B42" t="str">
            <v>Porto Ercole</v>
          </cell>
          <cell r="C42">
            <v>0</v>
          </cell>
          <cell r="D42">
            <v>0</v>
          </cell>
          <cell r="E42">
            <v>0</v>
          </cell>
          <cell r="F42">
            <v>0</v>
          </cell>
          <cell r="G42">
            <v>0</v>
          </cell>
          <cell r="H42">
            <v>0</v>
          </cell>
          <cell r="I42">
            <v>4</v>
          </cell>
          <cell r="J42">
            <v>1</v>
          </cell>
          <cell r="K42">
            <v>1</v>
          </cell>
          <cell r="L42">
            <v>0</v>
          </cell>
          <cell r="M42">
            <v>0</v>
          </cell>
          <cell r="N42">
            <v>0</v>
          </cell>
          <cell r="O42">
            <v>0</v>
          </cell>
          <cell r="P42">
            <v>0</v>
          </cell>
          <cell r="Q42">
            <v>0</v>
          </cell>
          <cell r="R42">
            <v>0</v>
          </cell>
        </row>
        <row r="43">
          <cell r="A43">
            <v>7</v>
          </cell>
          <cell r="B43" t="str">
            <v>San Vincenzo</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A44">
            <v>7</v>
          </cell>
          <cell r="B44" t="str">
            <v>Marina di Grosseto</v>
          </cell>
          <cell r="C44">
            <v>0</v>
          </cell>
          <cell r="D44">
            <v>0</v>
          </cell>
          <cell r="E44">
            <v>0</v>
          </cell>
          <cell r="F44">
            <v>0</v>
          </cell>
          <cell r="G44">
            <v>0</v>
          </cell>
          <cell r="H44">
            <v>0</v>
          </cell>
          <cell r="I44">
            <v>1</v>
          </cell>
          <cell r="J44">
            <v>0</v>
          </cell>
          <cell r="K44">
            <v>0</v>
          </cell>
          <cell r="L44">
            <v>0</v>
          </cell>
          <cell r="M44">
            <v>0</v>
          </cell>
          <cell r="N44">
            <v>0</v>
          </cell>
          <cell r="O44">
            <v>0</v>
          </cell>
          <cell r="P44">
            <v>0</v>
          </cell>
          <cell r="Q44">
            <v>0</v>
          </cell>
          <cell r="R44">
            <v>0</v>
          </cell>
        </row>
        <row r="45">
          <cell r="A45">
            <v>8</v>
          </cell>
          <cell r="B45" t="str">
            <v>Portoferraio</v>
          </cell>
          <cell r="C45">
            <v>0</v>
          </cell>
          <cell r="D45">
            <v>0</v>
          </cell>
          <cell r="E45">
            <v>0</v>
          </cell>
          <cell r="F45">
            <v>1</v>
          </cell>
          <cell r="G45">
            <v>0</v>
          </cell>
          <cell r="H45">
            <v>0</v>
          </cell>
          <cell r="I45">
            <v>0</v>
          </cell>
          <cell r="J45">
            <v>0</v>
          </cell>
          <cell r="K45">
            <v>0</v>
          </cell>
          <cell r="L45">
            <v>1</v>
          </cell>
          <cell r="M45">
            <v>0</v>
          </cell>
          <cell r="N45">
            <v>0</v>
          </cell>
          <cell r="O45">
            <v>0</v>
          </cell>
          <cell r="P45">
            <v>0</v>
          </cell>
          <cell r="Q45">
            <v>0</v>
          </cell>
          <cell r="R45">
            <v>0</v>
          </cell>
        </row>
        <row r="46">
          <cell r="A46">
            <v>9</v>
          </cell>
          <cell r="B46" t="str">
            <v>Civitavecchia</v>
          </cell>
          <cell r="C46">
            <v>0</v>
          </cell>
          <cell r="D46">
            <v>0</v>
          </cell>
          <cell r="E46">
            <v>1</v>
          </cell>
          <cell r="F46">
            <v>1</v>
          </cell>
          <cell r="G46">
            <v>0</v>
          </cell>
          <cell r="H46">
            <v>1</v>
          </cell>
          <cell r="I46">
            <v>3</v>
          </cell>
          <cell r="J46">
            <v>2</v>
          </cell>
          <cell r="K46">
            <v>1</v>
          </cell>
          <cell r="L46">
            <v>0</v>
          </cell>
          <cell r="M46">
            <v>0</v>
          </cell>
          <cell r="N46">
            <v>0</v>
          </cell>
          <cell r="O46">
            <v>0</v>
          </cell>
          <cell r="P46">
            <v>0</v>
          </cell>
          <cell r="Q46">
            <v>0</v>
          </cell>
          <cell r="R46">
            <v>0</v>
          </cell>
        </row>
        <row r="47">
          <cell r="A47">
            <v>10</v>
          </cell>
          <cell r="B47" t="str">
            <v>Roma</v>
          </cell>
          <cell r="C47">
            <v>0</v>
          </cell>
          <cell r="D47">
            <v>2</v>
          </cell>
          <cell r="E47">
            <v>7</v>
          </cell>
          <cell r="F47">
            <v>11</v>
          </cell>
          <cell r="G47">
            <v>1</v>
          </cell>
          <cell r="H47">
            <v>6</v>
          </cell>
          <cell r="I47">
            <v>10</v>
          </cell>
          <cell r="J47">
            <v>13</v>
          </cell>
          <cell r="K47">
            <v>15</v>
          </cell>
          <cell r="L47">
            <v>2</v>
          </cell>
          <cell r="M47">
            <v>0</v>
          </cell>
          <cell r="N47">
            <v>0</v>
          </cell>
          <cell r="O47">
            <v>0</v>
          </cell>
          <cell r="P47">
            <v>0</v>
          </cell>
          <cell r="Q47">
            <v>0</v>
          </cell>
          <cell r="R47">
            <v>1</v>
          </cell>
        </row>
        <row r="48">
          <cell r="A48">
            <v>10</v>
          </cell>
          <cell r="B48" t="str">
            <v>Torvajanica</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A49">
            <v>10</v>
          </cell>
          <cell r="B49" t="str">
            <v>Anzio</v>
          </cell>
          <cell r="C49">
            <v>0</v>
          </cell>
          <cell r="D49">
            <v>0</v>
          </cell>
          <cell r="E49">
            <v>0</v>
          </cell>
          <cell r="F49">
            <v>1</v>
          </cell>
          <cell r="G49">
            <v>0</v>
          </cell>
          <cell r="H49">
            <v>6</v>
          </cell>
          <cell r="I49">
            <v>17</v>
          </cell>
          <cell r="J49">
            <v>7</v>
          </cell>
          <cell r="K49">
            <v>7</v>
          </cell>
          <cell r="L49">
            <v>0</v>
          </cell>
          <cell r="M49">
            <v>0</v>
          </cell>
          <cell r="N49">
            <v>0</v>
          </cell>
          <cell r="O49">
            <v>1</v>
          </cell>
          <cell r="P49">
            <v>0</v>
          </cell>
          <cell r="Q49">
            <v>0</v>
          </cell>
          <cell r="R49">
            <v>0</v>
          </cell>
        </row>
        <row r="50">
          <cell r="A50">
            <v>11</v>
          </cell>
          <cell r="B50" t="str">
            <v>Gaeta</v>
          </cell>
          <cell r="C50">
            <v>0</v>
          </cell>
          <cell r="D50">
            <v>0</v>
          </cell>
          <cell r="E50">
            <v>0</v>
          </cell>
          <cell r="F50">
            <v>0</v>
          </cell>
          <cell r="G50">
            <v>0</v>
          </cell>
          <cell r="H50">
            <v>2</v>
          </cell>
          <cell r="I50">
            <v>0</v>
          </cell>
          <cell r="J50">
            <v>1</v>
          </cell>
          <cell r="K50">
            <v>3</v>
          </cell>
          <cell r="L50">
            <v>0</v>
          </cell>
          <cell r="M50">
            <v>0</v>
          </cell>
          <cell r="N50">
            <v>0</v>
          </cell>
          <cell r="O50">
            <v>0</v>
          </cell>
          <cell r="P50">
            <v>0</v>
          </cell>
          <cell r="Q50">
            <v>0</v>
          </cell>
          <cell r="R50">
            <v>0</v>
          </cell>
        </row>
        <row r="51">
          <cell r="A51">
            <v>11</v>
          </cell>
          <cell r="B51" t="str">
            <v>Terracina</v>
          </cell>
          <cell r="C51">
            <v>0</v>
          </cell>
          <cell r="D51">
            <v>0</v>
          </cell>
          <cell r="E51">
            <v>0</v>
          </cell>
          <cell r="F51">
            <v>0</v>
          </cell>
          <cell r="G51">
            <v>0</v>
          </cell>
          <cell r="H51">
            <v>0</v>
          </cell>
          <cell r="I51">
            <v>1</v>
          </cell>
          <cell r="J51">
            <v>0</v>
          </cell>
          <cell r="K51">
            <v>0</v>
          </cell>
          <cell r="L51">
            <v>0</v>
          </cell>
          <cell r="M51">
            <v>0</v>
          </cell>
          <cell r="N51">
            <v>0</v>
          </cell>
          <cell r="O51">
            <v>0</v>
          </cell>
          <cell r="P51">
            <v>0</v>
          </cell>
          <cell r="Q51">
            <v>0</v>
          </cell>
          <cell r="R51">
            <v>0</v>
          </cell>
        </row>
        <row r="52">
          <cell r="A52">
            <v>11</v>
          </cell>
          <cell r="B52" t="str">
            <v>Ponza</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A53">
            <v>11</v>
          </cell>
          <cell r="B53" t="str">
            <v>Formia</v>
          </cell>
          <cell r="C53">
            <v>0</v>
          </cell>
          <cell r="D53">
            <v>0</v>
          </cell>
          <cell r="E53">
            <v>0</v>
          </cell>
          <cell r="F53">
            <v>0</v>
          </cell>
          <cell r="G53">
            <v>0</v>
          </cell>
          <cell r="H53">
            <v>1</v>
          </cell>
          <cell r="I53">
            <v>1</v>
          </cell>
          <cell r="J53">
            <v>0</v>
          </cell>
          <cell r="K53">
            <v>0</v>
          </cell>
          <cell r="L53">
            <v>0</v>
          </cell>
          <cell r="M53">
            <v>0</v>
          </cell>
          <cell r="N53">
            <v>0</v>
          </cell>
          <cell r="O53">
            <v>0</v>
          </cell>
          <cell r="P53">
            <v>0</v>
          </cell>
          <cell r="Q53">
            <v>0</v>
          </cell>
          <cell r="R53">
            <v>0</v>
          </cell>
        </row>
        <row r="54">
          <cell r="A54">
            <v>11</v>
          </cell>
          <cell r="B54" t="str">
            <v>San Felice Circeo</v>
          </cell>
          <cell r="C54">
            <v>0</v>
          </cell>
          <cell r="D54">
            <v>0</v>
          </cell>
          <cell r="E54">
            <v>0</v>
          </cell>
          <cell r="F54">
            <v>0</v>
          </cell>
          <cell r="G54">
            <v>0</v>
          </cell>
          <cell r="H54">
            <v>1</v>
          </cell>
          <cell r="I54">
            <v>1</v>
          </cell>
          <cell r="J54">
            <v>0</v>
          </cell>
          <cell r="K54">
            <v>3</v>
          </cell>
          <cell r="L54">
            <v>0</v>
          </cell>
          <cell r="M54">
            <v>0</v>
          </cell>
          <cell r="N54">
            <v>0</v>
          </cell>
          <cell r="O54">
            <v>0</v>
          </cell>
          <cell r="P54">
            <v>0</v>
          </cell>
          <cell r="Q54">
            <v>0</v>
          </cell>
          <cell r="R54">
            <v>0</v>
          </cell>
        </row>
        <row r="55">
          <cell r="A55">
            <v>11</v>
          </cell>
          <cell r="B55" t="str">
            <v>Ventotene</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A56">
            <v>11</v>
          </cell>
          <cell r="B56" t="str">
            <v>Sperlonga</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A57">
            <v>12</v>
          </cell>
          <cell r="B57" t="str">
            <v>Napoli</v>
          </cell>
          <cell r="C57">
            <v>0</v>
          </cell>
          <cell r="D57">
            <v>1</v>
          </cell>
          <cell r="E57">
            <v>0</v>
          </cell>
          <cell r="F57">
            <v>0</v>
          </cell>
          <cell r="G57">
            <v>0</v>
          </cell>
          <cell r="H57">
            <v>0</v>
          </cell>
          <cell r="I57">
            <v>4</v>
          </cell>
          <cell r="J57">
            <v>1</v>
          </cell>
          <cell r="K57">
            <v>2</v>
          </cell>
          <cell r="L57">
            <v>1</v>
          </cell>
          <cell r="M57">
            <v>0</v>
          </cell>
          <cell r="N57">
            <v>0</v>
          </cell>
          <cell r="O57">
            <v>1</v>
          </cell>
          <cell r="P57">
            <v>0</v>
          </cell>
          <cell r="Q57">
            <v>0</v>
          </cell>
          <cell r="R57">
            <v>0</v>
          </cell>
        </row>
        <row r="58">
          <cell r="A58">
            <v>12</v>
          </cell>
          <cell r="B58" t="str">
            <v>Pozzuoli</v>
          </cell>
          <cell r="C58">
            <v>0</v>
          </cell>
          <cell r="D58">
            <v>0</v>
          </cell>
          <cell r="E58">
            <v>0</v>
          </cell>
          <cell r="F58">
            <v>0</v>
          </cell>
          <cell r="G58">
            <v>0</v>
          </cell>
          <cell r="H58">
            <v>0</v>
          </cell>
          <cell r="I58">
            <v>29</v>
          </cell>
          <cell r="J58">
            <v>23</v>
          </cell>
          <cell r="K58">
            <v>13</v>
          </cell>
          <cell r="L58">
            <v>0</v>
          </cell>
          <cell r="M58">
            <v>0</v>
          </cell>
          <cell r="N58">
            <v>0</v>
          </cell>
          <cell r="O58">
            <v>0</v>
          </cell>
          <cell r="P58">
            <v>0</v>
          </cell>
          <cell r="Q58">
            <v>0</v>
          </cell>
        </row>
        <row r="59">
          <cell r="A59">
            <v>12</v>
          </cell>
          <cell r="B59" t="str">
            <v>Capri</v>
          </cell>
          <cell r="C59">
            <v>0</v>
          </cell>
          <cell r="D59">
            <v>0</v>
          </cell>
          <cell r="E59">
            <v>0</v>
          </cell>
          <cell r="F59">
            <v>0</v>
          </cell>
          <cell r="G59">
            <v>0</v>
          </cell>
          <cell r="H59">
            <v>0</v>
          </cell>
          <cell r="I59">
            <v>2</v>
          </cell>
          <cell r="J59">
            <v>0</v>
          </cell>
          <cell r="K59">
            <v>1</v>
          </cell>
          <cell r="L59">
            <v>0</v>
          </cell>
          <cell r="M59">
            <v>0</v>
          </cell>
          <cell r="N59">
            <v>0</v>
          </cell>
          <cell r="O59">
            <v>0</v>
          </cell>
          <cell r="P59">
            <v>0</v>
          </cell>
          <cell r="Q59">
            <v>0</v>
          </cell>
          <cell r="R59">
            <v>0</v>
          </cell>
        </row>
        <row r="60">
          <cell r="A60">
            <v>12</v>
          </cell>
          <cell r="B60" t="str">
            <v>Mondragone</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row>
        <row r="61">
          <cell r="A61">
            <v>12</v>
          </cell>
          <cell r="B61" t="str">
            <v>Casamicciola Terme</v>
          </cell>
          <cell r="C61">
            <v>0</v>
          </cell>
          <cell r="D61">
            <v>0</v>
          </cell>
          <cell r="E61">
            <v>0</v>
          </cell>
          <cell r="F61">
            <v>0</v>
          </cell>
          <cell r="G61">
            <v>0</v>
          </cell>
          <cell r="H61">
            <v>1</v>
          </cell>
          <cell r="I61">
            <v>0</v>
          </cell>
          <cell r="J61">
            <v>0</v>
          </cell>
          <cell r="K61">
            <v>0</v>
          </cell>
          <cell r="L61">
            <v>0</v>
          </cell>
          <cell r="M61">
            <v>0</v>
          </cell>
          <cell r="N61">
            <v>0</v>
          </cell>
          <cell r="O61">
            <v>0</v>
          </cell>
          <cell r="P61">
            <v>0</v>
          </cell>
          <cell r="Q61">
            <v>0</v>
          </cell>
          <cell r="R61">
            <v>0</v>
          </cell>
        </row>
        <row r="62">
          <cell r="A62">
            <v>12</v>
          </cell>
          <cell r="B62" t="str">
            <v>Baia</v>
          </cell>
          <cell r="C62">
            <v>0</v>
          </cell>
          <cell r="D62">
            <v>0</v>
          </cell>
          <cell r="E62">
            <v>1</v>
          </cell>
          <cell r="F62">
            <v>0</v>
          </cell>
          <cell r="G62">
            <v>0</v>
          </cell>
          <cell r="H62">
            <v>0</v>
          </cell>
          <cell r="I62">
            <v>18</v>
          </cell>
          <cell r="J62">
            <v>2</v>
          </cell>
          <cell r="K62">
            <v>9</v>
          </cell>
          <cell r="L62">
            <v>1</v>
          </cell>
          <cell r="M62">
            <v>0</v>
          </cell>
          <cell r="N62">
            <v>0</v>
          </cell>
          <cell r="O62">
            <v>0</v>
          </cell>
          <cell r="P62">
            <v>0</v>
          </cell>
          <cell r="Q62">
            <v>0</v>
          </cell>
          <cell r="R62">
            <v>0</v>
          </cell>
        </row>
        <row r="63">
          <cell r="A63">
            <v>12</v>
          </cell>
          <cell r="B63" t="str">
            <v>Torregaveta</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A64">
            <v>12</v>
          </cell>
          <cell r="B64" t="str">
            <v>Pinetamare/Foce del Volturno</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A65">
            <v>12</v>
          </cell>
          <cell r="B65" t="str">
            <v>Procida</v>
          </cell>
          <cell r="C65">
            <v>0</v>
          </cell>
          <cell r="D65">
            <v>0</v>
          </cell>
          <cell r="E65">
            <v>0</v>
          </cell>
          <cell r="F65">
            <v>0</v>
          </cell>
          <cell r="G65">
            <v>0</v>
          </cell>
          <cell r="H65">
            <v>0</v>
          </cell>
          <cell r="I65">
            <v>2</v>
          </cell>
          <cell r="J65">
            <v>0</v>
          </cell>
          <cell r="K65">
            <v>3</v>
          </cell>
          <cell r="L65">
            <v>0</v>
          </cell>
          <cell r="M65">
            <v>0</v>
          </cell>
          <cell r="N65">
            <v>0</v>
          </cell>
          <cell r="O65">
            <v>1</v>
          </cell>
          <cell r="P65">
            <v>4</v>
          </cell>
          <cell r="Q65">
            <v>0</v>
          </cell>
          <cell r="R65">
            <v>0</v>
          </cell>
        </row>
        <row r="66">
          <cell r="A66">
            <v>12</v>
          </cell>
          <cell r="B66" t="str">
            <v>Ischia</v>
          </cell>
          <cell r="C66">
            <v>0</v>
          </cell>
          <cell r="D66">
            <v>0</v>
          </cell>
          <cell r="E66">
            <v>0</v>
          </cell>
          <cell r="F66">
            <v>1</v>
          </cell>
          <cell r="G66">
            <v>0</v>
          </cell>
          <cell r="H66">
            <v>0</v>
          </cell>
          <cell r="I66">
            <v>4</v>
          </cell>
          <cell r="J66">
            <v>1</v>
          </cell>
          <cell r="K66">
            <v>4</v>
          </cell>
          <cell r="L66">
            <v>0</v>
          </cell>
          <cell r="M66">
            <v>0</v>
          </cell>
          <cell r="N66">
            <v>0</v>
          </cell>
          <cell r="O66">
            <v>0</v>
          </cell>
          <cell r="P66">
            <v>0</v>
          </cell>
          <cell r="Q66">
            <v>0</v>
          </cell>
          <cell r="R66">
            <v>0</v>
          </cell>
        </row>
        <row r="67">
          <cell r="A67">
            <v>13</v>
          </cell>
          <cell r="B67" t="str">
            <v>Torre del Greco</v>
          </cell>
          <cell r="C67">
            <v>0</v>
          </cell>
          <cell r="D67">
            <v>0</v>
          </cell>
          <cell r="E67">
            <v>0</v>
          </cell>
          <cell r="F67">
            <v>0</v>
          </cell>
          <cell r="G67">
            <v>0</v>
          </cell>
          <cell r="H67">
            <v>1</v>
          </cell>
          <cell r="I67">
            <v>1</v>
          </cell>
          <cell r="J67">
            <v>1</v>
          </cell>
          <cell r="K67">
            <v>1</v>
          </cell>
          <cell r="L67">
            <v>0</v>
          </cell>
          <cell r="M67">
            <v>0</v>
          </cell>
          <cell r="N67">
            <v>0</v>
          </cell>
          <cell r="O67">
            <v>0</v>
          </cell>
          <cell r="P67">
            <v>0</v>
          </cell>
          <cell r="Q67">
            <v>0</v>
          </cell>
          <cell r="R67">
            <v>0</v>
          </cell>
        </row>
        <row r="68">
          <cell r="A68">
            <v>13</v>
          </cell>
          <cell r="B68" t="str">
            <v>Portici</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69">
          <cell r="A69">
            <v>14</v>
          </cell>
          <cell r="B69" t="str">
            <v>Castellammare di Stabia</v>
          </cell>
          <cell r="C69">
            <v>0</v>
          </cell>
          <cell r="D69">
            <v>0</v>
          </cell>
          <cell r="E69">
            <v>0</v>
          </cell>
          <cell r="F69">
            <v>0</v>
          </cell>
          <cell r="G69">
            <v>0</v>
          </cell>
          <cell r="H69">
            <v>0</v>
          </cell>
          <cell r="I69">
            <v>1</v>
          </cell>
          <cell r="J69">
            <v>0</v>
          </cell>
          <cell r="K69">
            <v>0</v>
          </cell>
          <cell r="L69">
            <v>0</v>
          </cell>
          <cell r="M69">
            <v>0</v>
          </cell>
          <cell r="N69">
            <v>0</v>
          </cell>
          <cell r="O69">
            <v>0</v>
          </cell>
          <cell r="P69">
            <v>0</v>
          </cell>
          <cell r="Q69">
            <v>0</v>
          </cell>
          <cell r="R69">
            <v>0</v>
          </cell>
        </row>
        <row r="70">
          <cell r="A70">
            <v>14</v>
          </cell>
          <cell r="B70" t="str">
            <v>Torre Annunziata</v>
          </cell>
          <cell r="C70">
            <v>0</v>
          </cell>
          <cell r="D70">
            <v>0</v>
          </cell>
          <cell r="E70">
            <v>0</v>
          </cell>
          <cell r="F70">
            <v>0</v>
          </cell>
          <cell r="G70">
            <v>0</v>
          </cell>
          <cell r="H70">
            <v>0</v>
          </cell>
          <cell r="I70">
            <v>1</v>
          </cell>
          <cell r="J70">
            <v>0</v>
          </cell>
          <cell r="K70">
            <v>0</v>
          </cell>
          <cell r="L70">
            <v>0</v>
          </cell>
          <cell r="M70">
            <v>0</v>
          </cell>
          <cell r="N70">
            <v>0</v>
          </cell>
          <cell r="O70">
            <v>0</v>
          </cell>
          <cell r="P70">
            <v>0</v>
          </cell>
          <cell r="Q70">
            <v>0</v>
          </cell>
          <cell r="R70">
            <v>0</v>
          </cell>
        </row>
        <row r="71">
          <cell r="A71">
            <v>14</v>
          </cell>
          <cell r="B71" t="str">
            <v>Sorrento</v>
          </cell>
          <cell r="C71">
            <v>0</v>
          </cell>
          <cell r="D71">
            <v>0</v>
          </cell>
          <cell r="E71">
            <v>0</v>
          </cell>
          <cell r="F71">
            <v>0</v>
          </cell>
          <cell r="G71">
            <v>0</v>
          </cell>
          <cell r="H71">
            <v>0</v>
          </cell>
          <cell r="I71">
            <v>0</v>
          </cell>
          <cell r="J71">
            <v>1</v>
          </cell>
          <cell r="K71">
            <v>0</v>
          </cell>
          <cell r="L71">
            <v>0</v>
          </cell>
          <cell r="M71">
            <v>0</v>
          </cell>
          <cell r="N71">
            <v>0</v>
          </cell>
          <cell r="O71">
            <v>0</v>
          </cell>
          <cell r="P71">
            <v>0</v>
          </cell>
          <cell r="Q71">
            <v>0</v>
          </cell>
          <cell r="R71">
            <v>0</v>
          </cell>
        </row>
        <row r="72">
          <cell r="A72">
            <v>14</v>
          </cell>
          <cell r="B72" t="str">
            <v>Piano di Sorrento</v>
          </cell>
          <cell r="C72">
            <v>0</v>
          </cell>
          <cell r="D72">
            <v>0</v>
          </cell>
          <cell r="E72">
            <v>0</v>
          </cell>
          <cell r="F72">
            <v>0</v>
          </cell>
          <cell r="G72">
            <v>0</v>
          </cell>
          <cell r="H72">
            <v>1</v>
          </cell>
          <cell r="I72">
            <v>2</v>
          </cell>
          <cell r="J72">
            <v>1</v>
          </cell>
          <cell r="K72">
            <v>0</v>
          </cell>
          <cell r="L72">
            <v>0</v>
          </cell>
          <cell r="M72">
            <v>0</v>
          </cell>
          <cell r="N72">
            <v>0</v>
          </cell>
          <cell r="O72">
            <v>0</v>
          </cell>
          <cell r="P72">
            <v>0</v>
          </cell>
          <cell r="Q72">
            <v>0</v>
          </cell>
          <cell r="R72">
            <v>0</v>
          </cell>
        </row>
        <row r="73">
          <cell r="A73">
            <v>14</v>
          </cell>
          <cell r="B73" t="str">
            <v>Marina della Lobra</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A74">
            <v>14</v>
          </cell>
          <cell r="B74" t="str">
            <v>Meta</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A75">
            <v>14</v>
          </cell>
          <cell r="B75" t="str">
            <v>Vico Equense</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A76">
            <v>15</v>
          </cell>
          <cell r="B76" t="str">
            <v>Salerno</v>
          </cell>
          <cell r="C76">
            <v>0</v>
          </cell>
          <cell r="D76">
            <v>0</v>
          </cell>
          <cell r="E76">
            <v>0</v>
          </cell>
          <cell r="F76">
            <v>0</v>
          </cell>
          <cell r="G76">
            <v>0</v>
          </cell>
          <cell r="H76">
            <v>1</v>
          </cell>
          <cell r="I76">
            <v>4</v>
          </cell>
          <cell r="J76">
            <v>3</v>
          </cell>
          <cell r="K76">
            <v>1</v>
          </cell>
          <cell r="L76">
            <v>0</v>
          </cell>
          <cell r="M76">
            <v>0</v>
          </cell>
          <cell r="N76">
            <v>0</v>
          </cell>
          <cell r="O76">
            <v>1</v>
          </cell>
          <cell r="P76">
            <v>0</v>
          </cell>
          <cell r="Q76">
            <v>0</v>
          </cell>
          <cell r="R76">
            <v>0</v>
          </cell>
        </row>
        <row r="77">
          <cell r="A77">
            <v>15</v>
          </cell>
          <cell r="B77" t="str">
            <v>Cetrara</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row r="78">
          <cell r="A78">
            <v>15</v>
          </cell>
          <cell r="B78" t="str">
            <v>Palinuro</v>
          </cell>
          <cell r="C78">
            <v>0</v>
          </cell>
          <cell r="D78">
            <v>0</v>
          </cell>
          <cell r="E78">
            <v>0</v>
          </cell>
          <cell r="F78">
            <v>0</v>
          </cell>
          <cell r="G78">
            <v>0</v>
          </cell>
          <cell r="H78">
            <v>0</v>
          </cell>
          <cell r="I78">
            <v>1</v>
          </cell>
          <cell r="J78">
            <v>0</v>
          </cell>
          <cell r="K78">
            <v>0</v>
          </cell>
          <cell r="L78">
            <v>0</v>
          </cell>
          <cell r="M78">
            <v>0</v>
          </cell>
          <cell r="N78">
            <v>0</v>
          </cell>
          <cell r="O78">
            <v>0</v>
          </cell>
          <cell r="P78">
            <v>0</v>
          </cell>
          <cell r="Q78">
            <v>0</v>
          </cell>
          <cell r="R78">
            <v>0</v>
          </cell>
        </row>
        <row r="79">
          <cell r="A79">
            <v>15</v>
          </cell>
          <cell r="B79" t="str">
            <v>Agropoli</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row>
        <row r="80">
          <cell r="A80">
            <v>15</v>
          </cell>
          <cell r="B80" t="str">
            <v>Acciaroli</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row>
        <row r="81">
          <cell r="A81">
            <v>15</v>
          </cell>
          <cell r="B81" t="str">
            <v>Maiori</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row>
        <row r="82">
          <cell r="A82">
            <v>15</v>
          </cell>
          <cell r="B82" t="str">
            <v>Marina di Camerota</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row>
        <row r="83">
          <cell r="A83">
            <v>15</v>
          </cell>
          <cell r="B83" t="str">
            <v>Sapri</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row>
        <row r="84">
          <cell r="A84">
            <v>15</v>
          </cell>
          <cell r="B84" t="str">
            <v>Scario</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row>
        <row r="85">
          <cell r="A85">
            <v>15</v>
          </cell>
          <cell r="B85" t="str">
            <v>Marina di Pisciotta</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row>
        <row r="86">
          <cell r="A86">
            <v>15</v>
          </cell>
          <cell r="B86" t="str">
            <v>Positano</v>
          </cell>
          <cell r="C86">
            <v>0</v>
          </cell>
          <cell r="D86">
            <v>0</v>
          </cell>
          <cell r="E86">
            <v>0</v>
          </cell>
          <cell r="F86">
            <v>0</v>
          </cell>
          <cell r="G86">
            <v>0</v>
          </cell>
          <cell r="H86">
            <v>0</v>
          </cell>
          <cell r="I86">
            <v>1</v>
          </cell>
          <cell r="J86">
            <v>0</v>
          </cell>
          <cell r="K86">
            <v>0</v>
          </cell>
          <cell r="L86">
            <v>0</v>
          </cell>
          <cell r="M86">
            <v>0</v>
          </cell>
          <cell r="N86">
            <v>0</v>
          </cell>
          <cell r="O86">
            <v>0</v>
          </cell>
          <cell r="P86">
            <v>0</v>
          </cell>
          <cell r="Q86">
            <v>0</v>
          </cell>
          <cell r="R86">
            <v>0</v>
          </cell>
        </row>
        <row r="87">
          <cell r="A87">
            <v>15</v>
          </cell>
          <cell r="B87" t="str">
            <v>Amalfi</v>
          </cell>
          <cell r="C87">
            <v>0</v>
          </cell>
          <cell r="D87">
            <v>0</v>
          </cell>
          <cell r="E87">
            <v>0</v>
          </cell>
          <cell r="F87">
            <v>0</v>
          </cell>
          <cell r="G87">
            <v>0</v>
          </cell>
          <cell r="H87">
            <v>0</v>
          </cell>
          <cell r="I87">
            <v>1</v>
          </cell>
          <cell r="J87">
            <v>0</v>
          </cell>
          <cell r="K87">
            <v>1</v>
          </cell>
          <cell r="L87">
            <v>0</v>
          </cell>
          <cell r="M87">
            <v>0</v>
          </cell>
          <cell r="N87">
            <v>0</v>
          </cell>
          <cell r="O87">
            <v>0</v>
          </cell>
          <cell r="P87">
            <v>0</v>
          </cell>
          <cell r="Q87">
            <v>0</v>
          </cell>
          <cell r="R87">
            <v>0</v>
          </cell>
        </row>
        <row r="88">
          <cell r="A88">
            <v>15</v>
          </cell>
          <cell r="B88" t="str">
            <v>Santa Maria di Castellabate</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row>
        <row r="89">
          <cell r="A89">
            <v>16</v>
          </cell>
          <cell r="B89" t="str">
            <v>Vibo Valentia Marina</v>
          </cell>
          <cell r="C89">
            <v>0</v>
          </cell>
          <cell r="D89">
            <v>0</v>
          </cell>
          <cell r="E89">
            <v>0</v>
          </cell>
          <cell r="F89">
            <v>0</v>
          </cell>
          <cell r="G89">
            <v>0</v>
          </cell>
          <cell r="H89">
            <v>1</v>
          </cell>
          <cell r="I89">
            <v>0</v>
          </cell>
          <cell r="J89">
            <v>0</v>
          </cell>
          <cell r="K89">
            <v>1</v>
          </cell>
          <cell r="L89">
            <v>0</v>
          </cell>
          <cell r="M89">
            <v>0</v>
          </cell>
          <cell r="N89">
            <v>0</v>
          </cell>
          <cell r="O89">
            <v>0</v>
          </cell>
          <cell r="P89">
            <v>0</v>
          </cell>
          <cell r="Q89">
            <v>0</v>
          </cell>
          <cell r="R89">
            <v>0</v>
          </cell>
        </row>
        <row r="90">
          <cell r="A90">
            <v>16</v>
          </cell>
          <cell r="B90" t="str">
            <v>San Lucido</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row>
        <row r="91">
          <cell r="A91">
            <v>16</v>
          </cell>
          <cell r="B91" t="str">
            <v>Pizzo</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row>
        <row r="92">
          <cell r="A92">
            <v>16</v>
          </cell>
          <cell r="B92" t="str">
            <v>Praia a Mare</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row>
        <row r="93">
          <cell r="A93">
            <v>16</v>
          </cell>
          <cell r="B93" t="str">
            <v>Tropea</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row>
        <row r="94">
          <cell r="A94">
            <v>16</v>
          </cell>
          <cell r="B94" t="str">
            <v>Cetraro</v>
          </cell>
          <cell r="C94">
            <v>0</v>
          </cell>
          <cell r="D94">
            <v>0</v>
          </cell>
          <cell r="E94">
            <v>0</v>
          </cell>
          <cell r="F94">
            <v>0</v>
          </cell>
          <cell r="G94">
            <v>0</v>
          </cell>
          <cell r="H94">
            <v>1</v>
          </cell>
          <cell r="I94">
            <v>6</v>
          </cell>
          <cell r="J94">
            <v>1</v>
          </cell>
          <cell r="K94">
            <v>0</v>
          </cell>
          <cell r="L94">
            <v>0</v>
          </cell>
          <cell r="M94">
            <v>0</v>
          </cell>
          <cell r="N94">
            <v>0</v>
          </cell>
          <cell r="O94">
            <v>0</v>
          </cell>
          <cell r="P94">
            <v>0</v>
          </cell>
          <cell r="Q94">
            <v>0</v>
          </cell>
          <cell r="R94">
            <v>0</v>
          </cell>
        </row>
        <row r="95">
          <cell r="A95">
            <v>16</v>
          </cell>
          <cell r="B95" t="str">
            <v>Scalea</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row>
        <row r="96">
          <cell r="A96">
            <v>16</v>
          </cell>
          <cell r="B96" t="str">
            <v>Paola</v>
          </cell>
          <cell r="C96">
            <v>0</v>
          </cell>
          <cell r="D96">
            <v>0</v>
          </cell>
          <cell r="E96">
            <v>0</v>
          </cell>
          <cell r="F96">
            <v>0</v>
          </cell>
          <cell r="G96">
            <v>0</v>
          </cell>
          <cell r="H96">
            <v>0</v>
          </cell>
          <cell r="I96">
            <v>0</v>
          </cell>
          <cell r="J96">
            <v>0</v>
          </cell>
          <cell r="K96">
            <v>1</v>
          </cell>
          <cell r="L96">
            <v>0</v>
          </cell>
          <cell r="M96">
            <v>0</v>
          </cell>
          <cell r="N96">
            <v>0</v>
          </cell>
          <cell r="O96">
            <v>0</v>
          </cell>
          <cell r="P96">
            <v>0</v>
          </cell>
          <cell r="Q96">
            <v>0</v>
          </cell>
          <cell r="R96">
            <v>0</v>
          </cell>
        </row>
        <row r="97">
          <cell r="A97">
            <v>16</v>
          </cell>
          <cell r="B97" t="str">
            <v>Belvedere Marittimo</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row>
        <row r="98">
          <cell r="A98">
            <v>16</v>
          </cell>
          <cell r="B98" t="str">
            <v>Maratea</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row>
        <row r="99">
          <cell r="A99">
            <v>16</v>
          </cell>
          <cell r="B99" t="str">
            <v>Diamante</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row>
        <row r="100">
          <cell r="A100">
            <v>16</v>
          </cell>
          <cell r="B100" t="str">
            <v>Nicotera</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A101">
            <v>17</v>
          </cell>
          <cell r="B101" t="str">
            <v>Gioia Tauro</v>
          </cell>
          <cell r="C101">
            <v>0</v>
          </cell>
          <cell r="D101">
            <v>0</v>
          </cell>
          <cell r="E101">
            <v>0</v>
          </cell>
          <cell r="F101">
            <v>0</v>
          </cell>
          <cell r="G101">
            <v>0</v>
          </cell>
          <cell r="H101">
            <v>0</v>
          </cell>
          <cell r="I101">
            <v>0</v>
          </cell>
          <cell r="J101">
            <v>0</v>
          </cell>
          <cell r="K101">
            <v>1</v>
          </cell>
          <cell r="L101">
            <v>0</v>
          </cell>
          <cell r="M101">
            <v>0</v>
          </cell>
          <cell r="N101">
            <v>0</v>
          </cell>
          <cell r="O101">
            <v>0</v>
          </cell>
          <cell r="P101">
            <v>0</v>
          </cell>
          <cell r="Q101">
            <v>0</v>
          </cell>
          <cell r="R101">
            <v>0</v>
          </cell>
        </row>
        <row r="102">
          <cell r="A102">
            <v>17</v>
          </cell>
          <cell r="B102" t="str">
            <v>Palmi</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A103">
            <v>18</v>
          </cell>
          <cell r="B103" t="str">
            <v>Reggio Calabria</v>
          </cell>
          <cell r="C103">
            <v>0</v>
          </cell>
          <cell r="D103">
            <v>0</v>
          </cell>
          <cell r="E103">
            <v>0</v>
          </cell>
          <cell r="F103">
            <v>0</v>
          </cell>
          <cell r="G103">
            <v>0</v>
          </cell>
          <cell r="H103">
            <v>2</v>
          </cell>
          <cell r="I103">
            <v>1</v>
          </cell>
          <cell r="J103">
            <v>0</v>
          </cell>
          <cell r="K103">
            <v>1</v>
          </cell>
          <cell r="L103">
            <v>0</v>
          </cell>
          <cell r="M103">
            <v>0</v>
          </cell>
          <cell r="N103">
            <v>0</v>
          </cell>
          <cell r="O103">
            <v>0</v>
          </cell>
          <cell r="P103">
            <v>0</v>
          </cell>
          <cell r="Q103">
            <v>0</v>
          </cell>
          <cell r="R103">
            <v>0</v>
          </cell>
        </row>
        <row r="104">
          <cell r="A104">
            <v>18</v>
          </cell>
          <cell r="B104" t="str">
            <v>Monasterace Marina</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row>
        <row r="105">
          <cell r="A105">
            <v>18</v>
          </cell>
          <cell r="B105" t="str">
            <v>Roccella Ionica</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row>
        <row r="106">
          <cell r="A106">
            <v>18</v>
          </cell>
          <cell r="B106" t="str">
            <v>Siderno Marina</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row>
        <row r="107">
          <cell r="A107">
            <v>18</v>
          </cell>
          <cell r="B107" t="str">
            <v>Scilla</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row>
        <row r="108">
          <cell r="A108">
            <v>18</v>
          </cell>
          <cell r="B108" t="str">
            <v>Villa San Giovanni</v>
          </cell>
          <cell r="C108">
            <v>0</v>
          </cell>
          <cell r="D108">
            <v>0</v>
          </cell>
          <cell r="E108">
            <v>0</v>
          </cell>
          <cell r="F108">
            <v>0</v>
          </cell>
          <cell r="G108">
            <v>0</v>
          </cell>
          <cell r="H108">
            <v>1</v>
          </cell>
          <cell r="I108">
            <v>0</v>
          </cell>
          <cell r="J108">
            <v>1</v>
          </cell>
          <cell r="K108">
            <v>0</v>
          </cell>
          <cell r="L108">
            <v>0</v>
          </cell>
          <cell r="M108">
            <v>0</v>
          </cell>
          <cell r="N108">
            <v>0</v>
          </cell>
          <cell r="O108">
            <v>0</v>
          </cell>
          <cell r="P108">
            <v>0</v>
          </cell>
          <cell r="Q108">
            <v>0</v>
          </cell>
          <cell r="R108">
            <v>0</v>
          </cell>
        </row>
        <row r="109">
          <cell r="A109">
            <v>18</v>
          </cell>
          <cell r="B109" t="str">
            <v>Brancaleone</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A110">
            <v>18</v>
          </cell>
          <cell r="B110" t="str">
            <v>Bagnara Calabra</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A111">
            <v>18</v>
          </cell>
          <cell r="B111" t="str">
            <v>Bianco</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A112">
            <v>18</v>
          </cell>
          <cell r="B112" t="str">
            <v>Melito Porto Salvo</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row>
        <row r="113">
          <cell r="A113">
            <v>18</v>
          </cell>
          <cell r="B113" t="str">
            <v>Bova Marina</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row>
        <row r="114">
          <cell r="A114">
            <v>18</v>
          </cell>
          <cell r="B114" t="str">
            <v>Bovalino</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row>
        <row r="115">
          <cell r="A115">
            <v>19</v>
          </cell>
          <cell r="B115" t="str">
            <v>Crotone</v>
          </cell>
          <cell r="C115">
            <v>0</v>
          </cell>
          <cell r="D115">
            <v>0</v>
          </cell>
          <cell r="E115">
            <v>0</v>
          </cell>
          <cell r="F115">
            <v>0</v>
          </cell>
          <cell r="G115">
            <v>0</v>
          </cell>
          <cell r="H115">
            <v>1</v>
          </cell>
          <cell r="I115">
            <v>5</v>
          </cell>
          <cell r="J115">
            <v>1</v>
          </cell>
          <cell r="K115">
            <v>0</v>
          </cell>
          <cell r="L115">
            <v>0</v>
          </cell>
          <cell r="M115">
            <v>0</v>
          </cell>
          <cell r="N115">
            <v>0</v>
          </cell>
          <cell r="O115">
            <v>0</v>
          </cell>
          <cell r="P115">
            <v>0</v>
          </cell>
          <cell r="Q115">
            <v>0</v>
          </cell>
          <cell r="R115">
            <v>0</v>
          </cell>
        </row>
        <row r="116">
          <cell r="A116">
            <v>20</v>
          </cell>
          <cell r="B116" t="str">
            <v>Taranto</v>
          </cell>
          <cell r="C116">
            <v>0</v>
          </cell>
          <cell r="D116">
            <v>0</v>
          </cell>
          <cell r="E116">
            <v>0</v>
          </cell>
          <cell r="F116">
            <v>0</v>
          </cell>
          <cell r="G116">
            <v>0</v>
          </cell>
          <cell r="H116">
            <v>0</v>
          </cell>
          <cell r="I116">
            <v>2</v>
          </cell>
          <cell r="J116">
            <v>0</v>
          </cell>
          <cell r="K116">
            <v>0</v>
          </cell>
          <cell r="L116">
            <v>0</v>
          </cell>
          <cell r="M116">
            <v>0</v>
          </cell>
          <cell r="N116">
            <v>0</v>
          </cell>
          <cell r="O116">
            <v>0</v>
          </cell>
          <cell r="P116">
            <v>0</v>
          </cell>
          <cell r="Q116">
            <v>0</v>
          </cell>
          <cell r="R116">
            <v>0</v>
          </cell>
        </row>
        <row r="117">
          <cell r="A117">
            <v>20</v>
          </cell>
          <cell r="B117" t="str">
            <v>Policoro</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row>
        <row r="118">
          <cell r="A118">
            <v>20</v>
          </cell>
          <cell r="B118" t="str">
            <v>Campomarino Maruggio</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row>
        <row r="119">
          <cell r="A119">
            <v>21</v>
          </cell>
          <cell r="B119" t="str">
            <v>Gallipoli</v>
          </cell>
          <cell r="C119">
            <v>0</v>
          </cell>
          <cell r="D119">
            <v>0</v>
          </cell>
          <cell r="E119">
            <v>0</v>
          </cell>
          <cell r="F119">
            <v>0</v>
          </cell>
          <cell r="G119">
            <v>0</v>
          </cell>
          <cell r="H119">
            <v>1</v>
          </cell>
          <cell r="I119">
            <v>0</v>
          </cell>
          <cell r="J119">
            <v>1</v>
          </cell>
          <cell r="K119">
            <v>1</v>
          </cell>
          <cell r="L119">
            <v>0</v>
          </cell>
          <cell r="M119">
            <v>0</v>
          </cell>
          <cell r="N119">
            <v>0</v>
          </cell>
          <cell r="O119">
            <v>0</v>
          </cell>
          <cell r="P119">
            <v>0</v>
          </cell>
          <cell r="Q119">
            <v>0</v>
          </cell>
          <cell r="R119">
            <v>0</v>
          </cell>
        </row>
        <row r="120">
          <cell r="A120">
            <v>21</v>
          </cell>
          <cell r="B120" t="str">
            <v>Torre Cesarea</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row>
        <row r="121">
          <cell r="A121">
            <v>21</v>
          </cell>
          <cell r="B121" t="str">
            <v>San Giovanni D'Ugento</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row>
        <row r="122">
          <cell r="A122">
            <v>21</v>
          </cell>
          <cell r="B122" t="str">
            <v>Tricase</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row>
        <row r="123">
          <cell r="A123">
            <v>21</v>
          </cell>
          <cell r="B123" t="str">
            <v>Santa Maria di Leuca</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A124">
            <v>21</v>
          </cell>
          <cell r="B124" t="str">
            <v>Castro</v>
          </cell>
          <cell r="C124">
            <v>0</v>
          </cell>
          <cell r="D124">
            <v>0</v>
          </cell>
          <cell r="E124">
            <v>0</v>
          </cell>
          <cell r="F124">
            <v>0</v>
          </cell>
          <cell r="G124">
            <v>0</v>
          </cell>
          <cell r="H124">
            <v>0</v>
          </cell>
          <cell r="I124">
            <v>0</v>
          </cell>
          <cell r="J124">
            <v>0</v>
          </cell>
          <cell r="K124">
            <v>1</v>
          </cell>
          <cell r="L124">
            <v>0</v>
          </cell>
          <cell r="M124">
            <v>0</v>
          </cell>
          <cell r="N124">
            <v>0</v>
          </cell>
          <cell r="O124">
            <v>0</v>
          </cell>
          <cell r="P124">
            <v>0</v>
          </cell>
          <cell r="Q124">
            <v>0</v>
          </cell>
          <cell r="R124">
            <v>0</v>
          </cell>
        </row>
        <row r="125">
          <cell r="A125">
            <v>22</v>
          </cell>
          <cell r="B125" t="str">
            <v>Brindisi</v>
          </cell>
          <cell r="C125">
            <v>0</v>
          </cell>
          <cell r="D125">
            <v>0</v>
          </cell>
          <cell r="E125">
            <v>0</v>
          </cell>
          <cell r="F125">
            <v>0</v>
          </cell>
          <cell r="G125">
            <v>0</v>
          </cell>
          <cell r="H125">
            <v>0</v>
          </cell>
          <cell r="I125">
            <v>0</v>
          </cell>
          <cell r="J125">
            <v>1</v>
          </cell>
          <cell r="K125">
            <v>1</v>
          </cell>
          <cell r="L125">
            <v>1</v>
          </cell>
          <cell r="M125">
            <v>0</v>
          </cell>
          <cell r="N125">
            <v>0</v>
          </cell>
          <cell r="O125">
            <v>0</v>
          </cell>
          <cell r="P125">
            <v>0</v>
          </cell>
          <cell r="Q125">
            <v>0</v>
          </cell>
          <cell r="R125">
            <v>0</v>
          </cell>
        </row>
        <row r="126">
          <cell r="A126">
            <v>22</v>
          </cell>
          <cell r="B126" t="str">
            <v>Otranto</v>
          </cell>
          <cell r="C126">
            <v>0</v>
          </cell>
          <cell r="D126">
            <v>1</v>
          </cell>
          <cell r="E126">
            <v>0</v>
          </cell>
          <cell r="F126">
            <v>0</v>
          </cell>
          <cell r="G126">
            <v>0</v>
          </cell>
          <cell r="H126">
            <v>1</v>
          </cell>
          <cell r="I126">
            <v>1</v>
          </cell>
          <cell r="J126">
            <v>0</v>
          </cell>
          <cell r="K126">
            <v>0</v>
          </cell>
          <cell r="L126">
            <v>0</v>
          </cell>
          <cell r="M126">
            <v>0</v>
          </cell>
          <cell r="N126">
            <v>0</v>
          </cell>
          <cell r="O126">
            <v>0</v>
          </cell>
          <cell r="P126">
            <v>0</v>
          </cell>
          <cell r="Q126">
            <v>0</v>
          </cell>
          <cell r="R126">
            <v>0</v>
          </cell>
        </row>
        <row r="127">
          <cell r="A127">
            <v>23</v>
          </cell>
          <cell r="B127" t="str">
            <v>Bari</v>
          </cell>
          <cell r="C127">
            <v>0</v>
          </cell>
          <cell r="D127">
            <v>0</v>
          </cell>
          <cell r="E127">
            <v>0</v>
          </cell>
          <cell r="F127">
            <v>0</v>
          </cell>
          <cell r="G127">
            <v>0</v>
          </cell>
          <cell r="H127">
            <v>0</v>
          </cell>
          <cell r="I127">
            <v>0</v>
          </cell>
          <cell r="J127">
            <v>1</v>
          </cell>
          <cell r="K127">
            <v>0</v>
          </cell>
          <cell r="L127">
            <v>0</v>
          </cell>
          <cell r="M127">
            <v>0</v>
          </cell>
          <cell r="N127">
            <v>0</v>
          </cell>
          <cell r="O127">
            <v>0</v>
          </cell>
          <cell r="P127">
            <v>0</v>
          </cell>
          <cell r="Q127">
            <v>1</v>
          </cell>
          <cell r="R127">
            <v>0</v>
          </cell>
        </row>
        <row r="128">
          <cell r="A128">
            <v>23</v>
          </cell>
          <cell r="B128" t="str">
            <v>Monopoli</v>
          </cell>
          <cell r="C128">
            <v>0</v>
          </cell>
          <cell r="D128">
            <v>0</v>
          </cell>
          <cell r="E128">
            <v>0</v>
          </cell>
          <cell r="F128">
            <v>0</v>
          </cell>
          <cell r="G128">
            <v>0</v>
          </cell>
          <cell r="H128">
            <v>0</v>
          </cell>
          <cell r="I128">
            <v>0</v>
          </cell>
          <cell r="J128">
            <v>1</v>
          </cell>
          <cell r="K128">
            <v>0</v>
          </cell>
          <cell r="L128">
            <v>0</v>
          </cell>
          <cell r="M128">
            <v>0</v>
          </cell>
          <cell r="N128">
            <v>0</v>
          </cell>
          <cell r="O128">
            <v>0</v>
          </cell>
          <cell r="P128">
            <v>0</v>
          </cell>
          <cell r="Q128">
            <v>0</v>
          </cell>
          <cell r="R128">
            <v>0</v>
          </cell>
        </row>
        <row r="129">
          <cell r="A129">
            <v>23</v>
          </cell>
          <cell r="B129" t="str">
            <v>Mola di Bari</v>
          </cell>
          <cell r="C129">
            <v>0</v>
          </cell>
          <cell r="D129">
            <v>0</v>
          </cell>
          <cell r="E129">
            <v>0</v>
          </cell>
          <cell r="F129">
            <v>0</v>
          </cell>
          <cell r="G129">
            <v>0</v>
          </cell>
          <cell r="H129">
            <v>0</v>
          </cell>
          <cell r="I129">
            <v>0</v>
          </cell>
          <cell r="J129">
            <v>0</v>
          </cell>
          <cell r="K129">
            <v>1</v>
          </cell>
          <cell r="L129">
            <v>0</v>
          </cell>
          <cell r="M129">
            <v>0</v>
          </cell>
          <cell r="N129">
            <v>0</v>
          </cell>
          <cell r="O129">
            <v>0</v>
          </cell>
          <cell r="P129">
            <v>0</v>
          </cell>
          <cell r="Q129">
            <v>0</v>
          </cell>
          <cell r="R129">
            <v>0</v>
          </cell>
        </row>
        <row r="130">
          <cell r="A130">
            <v>24</v>
          </cell>
          <cell r="B130" t="str">
            <v>Molfetta</v>
          </cell>
          <cell r="C130">
            <v>0</v>
          </cell>
          <cell r="D130">
            <v>0</v>
          </cell>
          <cell r="E130">
            <v>0</v>
          </cell>
          <cell r="F130">
            <v>0</v>
          </cell>
          <cell r="G130">
            <v>0</v>
          </cell>
          <cell r="H130">
            <v>0</v>
          </cell>
          <cell r="I130">
            <v>1</v>
          </cell>
          <cell r="J130">
            <v>0</v>
          </cell>
          <cell r="K130">
            <v>0</v>
          </cell>
          <cell r="L130">
            <v>0</v>
          </cell>
          <cell r="M130">
            <v>0</v>
          </cell>
          <cell r="N130">
            <v>0</v>
          </cell>
          <cell r="O130">
            <v>0</v>
          </cell>
          <cell r="P130">
            <v>0</v>
          </cell>
          <cell r="Q130">
            <v>0</v>
          </cell>
          <cell r="R130">
            <v>0</v>
          </cell>
        </row>
        <row r="131">
          <cell r="A131">
            <v>24</v>
          </cell>
          <cell r="B131" t="str">
            <v>Barletta</v>
          </cell>
          <cell r="C131">
            <v>0</v>
          </cell>
          <cell r="D131">
            <v>0</v>
          </cell>
          <cell r="E131">
            <v>0</v>
          </cell>
          <cell r="F131">
            <v>0</v>
          </cell>
          <cell r="G131">
            <v>0</v>
          </cell>
          <cell r="H131">
            <v>1</v>
          </cell>
          <cell r="I131">
            <v>1</v>
          </cell>
          <cell r="J131">
            <v>0</v>
          </cell>
          <cell r="K131">
            <v>0</v>
          </cell>
          <cell r="L131">
            <v>0</v>
          </cell>
          <cell r="M131">
            <v>0</v>
          </cell>
          <cell r="N131">
            <v>0</v>
          </cell>
          <cell r="O131">
            <v>0</v>
          </cell>
          <cell r="P131">
            <v>0</v>
          </cell>
          <cell r="Q131">
            <v>0</v>
          </cell>
          <cell r="R131">
            <v>0</v>
          </cell>
        </row>
        <row r="132">
          <cell r="A132">
            <v>24</v>
          </cell>
          <cell r="B132" t="str">
            <v>Trani</v>
          </cell>
          <cell r="C132">
            <v>0</v>
          </cell>
          <cell r="D132">
            <v>0</v>
          </cell>
          <cell r="E132">
            <v>0</v>
          </cell>
          <cell r="F132">
            <v>0</v>
          </cell>
          <cell r="G132">
            <v>0</v>
          </cell>
          <cell r="H132">
            <v>2</v>
          </cell>
          <cell r="I132">
            <v>0</v>
          </cell>
          <cell r="J132">
            <v>0</v>
          </cell>
          <cell r="K132">
            <v>0</v>
          </cell>
          <cell r="L132">
            <v>0</v>
          </cell>
          <cell r="M132">
            <v>0</v>
          </cell>
          <cell r="N132">
            <v>0</v>
          </cell>
          <cell r="O132">
            <v>0</v>
          </cell>
          <cell r="P132">
            <v>0</v>
          </cell>
          <cell r="Q132">
            <v>0</v>
          </cell>
          <cell r="R132">
            <v>0</v>
          </cell>
        </row>
        <row r="133">
          <cell r="A133">
            <v>24</v>
          </cell>
          <cell r="B133" t="str">
            <v>Bisceglie</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A134">
            <v>24</v>
          </cell>
          <cell r="B134" t="str">
            <v>Giovinazzo</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A135">
            <v>25</v>
          </cell>
          <cell r="B135" t="str">
            <v>Manfredonia</v>
          </cell>
          <cell r="C135">
            <v>0</v>
          </cell>
          <cell r="D135">
            <v>0</v>
          </cell>
          <cell r="E135">
            <v>0</v>
          </cell>
          <cell r="F135">
            <v>0</v>
          </cell>
          <cell r="G135">
            <v>0</v>
          </cell>
          <cell r="H135">
            <v>0</v>
          </cell>
          <cell r="I135">
            <v>1</v>
          </cell>
          <cell r="J135">
            <v>1</v>
          </cell>
          <cell r="K135">
            <v>0</v>
          </cell>
          <cell r="L135">
            <v>0</v>
          </cell>
          <cell r="M135">
            <v>0</v>
          </cell>
          <cell r="N135">
            <v>0</v>
          </cell>
          <cell r="O135">
            <v>0</v>
          </cell>
          <cell r="P135">
            <v>0</v>
          </cell>
          <cell r="Q135">
            <v>0</v>
          </cell>
          <cell r="R135">
            <v>0</v>
          </cell>
        </row>
        <row r="136">
          <cell r="A136">
            <v>25</v>
          </cell>
          <cell r="B136" t="str">
            <v>Margherita di Savoia</v>
          </cell>
          <cell r="C136">
            <v>0</v>
          </cell>
          <cell r="D136">
            <v>0</v>
          </cell>
          <cell r="E136">
            <v>0</v>
          </cell>
          <cell r="F136">
            <v>0</v>
          </cell>
          <cell r="G136">
            <v>0</v>
          </cell>
          <cell r="H136">
            <v>1</v>
          </cell>
          <cell r="I136">
            <v>0</v>
          </cell>
          <cell r="J136">
            <v>0</v>
          </cell>
          <cell r="K136">
            <v>0</v>
          </cell>
          <cell r="L136">
            <v>0</v>
          </cell>
          <cell r="M136">
            <v>0</v>
          </cell>
          <cell r="N136">
            <v>0</v>
          </cell>
          <cell r="O136">
            <v>0</v>
          </cell>
          <cell r="P136">
            <v>0</v>
          </cell>
          <cell r="Q136">
            <v>0</v>
          </cell>
          <cell r="R136">
            <v>0</v>
          </cell>
        </row>
        <row r="137">
          <cell r="A137">
            <v>25</v>
          </cell>
          <cell r="B137" t="str">
            <v>Vieste</v>
          </cell>
          <cell r="C137">
            <v>0</v>
          </cell>
          <cell r="D137">
            <v>0</v>
          </cell>
          <cell r="E137">
            <v>0</v>
          </cell>
          <cell r="F137">
            <v>0</v>
          </cell>
          <cell r="G137">
            <v>0</v>
          </cell>
          <cell r="H137">
            <v>0</v>
          </cell>
          <cell r="I137">
            <v>0</v>
          </cell>
          <cell r="J137">
            <v>1</v>
          </cell>
          <cell r="K137">
            <v>0</v>
          </cell>
          <cell r="L137">
            <v>0</v>
          </cell>
          <cell r="M137">
            <v>0</v>
          </cell>
          <cell r="N137">
            <v>0</v>
          </cell>
          <cell r="O137">
            <v>0</v>
          </cell>
          <cell r="P137">
            <v>0</v>
          </cell>
          <cell r="Q137">
            <v>0</v>
          </cell>
          <cell r="R137">
            <v>0</v>
          </cell>
        </row>
        <row r="138">
          <cell r="A138">
            <v>26</v>
          </cell>
          <cell r="B138" t="str">
            <v>Termoli</v>
          </cell>
          <cell r="C138">
            <v>0</v>
          </cell>
          <cell r="D138">
            <v>0</v>
          </cell>
          <cell r="E138">
            <v>0</v>
          </cell>
          <cell r="F138">
            <v>0</v>
          </cell>
          <cell r="G138">
            <v>0</v>
          </cell>
          <cell r="H138">
            <v>0</v>
          </cell>
          <cell r="I138">
            <v>0</v>
          </cell>
          <cell r="J138">
            <v>1</v>
          </cell>
          <cell r="K138">
            <v>0</v>
          </cell>
          <cell r="L138">
            <v>0</v>
          </cell>
          <cell r="M138">
            <v>0</v>
          </cell>
          <cell r="N138">
            <v>0</v>
          </cell>
          <cell r="O138">
            <v>0</v>
          </cell>
          <cell r="P138">
            <v>0</v>
          </cell>
          <cell r="Q138">
            <v>0</v>
          </cell>
          <cell r="R138">
            <v>0</v>
          </cell>
        </row>
        <row r="139">
          <cell r="A139">
            <v>27</v>
          </cell>
          <cell r="B139" t="str">
            <v>Pescara</v>
          </cell>
          <cell r="C139">
            <v>0</v>
          </cell>
          <cell r="D139">
            <v>0</v>
          </cell>
          <cell r="E139">
            <v>1</v>
          </cell>
          <cell r="F139">
            <v>0</v>
          </cell>
          <cell r="G139">
            <v>0</v>
          </cell>
          <cell r="H139">
            <v>2</v>
          </cell>
          <cell r="I139">
            <v>3</v>
          </cell>
          <cell r="J139">
            <v>0</v>
          </cell>
          <cell r="K139">
            <v>0</v>
          </cell>
          <cell r="L139">
            <v>0</v>
          </cell>
          <cell r="M139">
            <v>0</v>
          </cell>
          <cell r="N139">
            <v>0</v>
          </cell>
          <cell r="O139">
            <v>0</v>
          </cell>
          <cell r="P139">
            <v>0</v>
          </cell>
          <cell r="Q139">
            <v>0</v>
          </cell>
          <cell r="R139">
            <v>0</v>
          </cell>
        </row>
        <row r="140">
          <cell r="A140">
            <v>27</v>
          </cell>
          <cell r="B140" t="str">
            <v>Giulianova</v>
          </cell>
          <cell r="C140">
            <v>0</v>
          </cell>
          <cell r="D140">
            <v>0</v>
          </cell>
          <cell r="E140">
            <v>0</v>
          </cell>
          <cell r="F140">
            <v>0</v>
          </cell>
          <cell r="G140">
            <v>0</v>
          </cell>
          <cell r="H140">
            <v>1</v>
          </cell>
          <cell r="I140">
            <v>1</v>
          </cell>
          <cell r="J140">
            <v>0</v>
          </cell>
          <cell r="K140">
            <v>2</v>
          </cell>
          <cell r="L140">
            <v>0</v>
          </cell>
          <cell r="M140">
            <v>0</v>
          </cell>
          <cell r="N140">
            <v>0</v>
          </cell>
          <cell r="O140">
            <v>0</v>
          </cell>
          <cell r="P140">
            <v>0</v>
          </cell>
          <cell r="Q140">
            <v>0</v>
          </cell>
          <cell r="R140">
            <v>0</v>
          </cell>
        </row>
        <row r="141">
          <cell r="A141">
            <v>27</v>
          </cell>
          <cell r="B141" t="str">
            <v>Vasto</v>
          </cell>
          <cell r="C141">
            <v>0</v>
          </cell>
          <cell r="D141">
            <v>1</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row>
        <row r="142">
          <cell r="A142">
            <v>27</v>
          </cell>
          <cell r="B142" t="str">
            <v>Ortona</v>
          </cell>
          <cell r="C142">
            <v>0</v>
          </cell>
          <cell r="D142">
            <v>2</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row>
        <row r="143">
          <cell r="A143">
            <v>27</v>
          </cell>
          <cell r="B143" t="str">
            <v>Martinsicuro</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A144">
            <v>27</v>
          </cell>
          <cell r="B144" t="str">
            <v>Silvi</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A145">
            <v>27</v>
          </cell>
          <cell r="B145" t="str">
            <v>Tortoreto</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row>
        <row r="146">
          <cell r="A146">
            <v>27</v>
          </cell>
          <cell r="B146" t="str">
            <v>Roseto</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row>
        <row r="147">
          <cell r="A147">
            <v>28</v>
          </cell>
          <cell r="B147" t="str">
            <v>San Benedetto del Tronto</v>
          </cell>
          <cell r="C147">
            <v>0</v>
          </cell>
          <cell r="D147">
            <v>0</v>
          </cell>
          <cell r="E147">
            <v>1</v>
          </cell>
          <cell r="F147">
            <v>0</v>
          </cell>
          <cell r="G147">
            <v>0</v>
          </cell>
          <cell r="H147">
            <v>4</v>
          </cell>
          <cell r="I147">
            <v>0</v>
          </cell>
          <cell r="J147">
            <v>2</v>
          </cell>
          <cell r="K147">
            <v>0</v>
          </cell>
          <cell r="L147">
            <v>0</v>
          </cell>
          <cell r="M147">
            <v>0</v>
          </cell>
          <cell r="N147">
            <v>0</v>
          </cell>
          <cell r="O147">
            <v>0</v>
          </cell>
          <cell r="P147">
            <v>0</v>
          </cell>
          <cell r="Q147">
            <v>0</v>
          </cell>
          <cell r="R147">
            <v>0</v>
          </cell>
        </row>
        <row r="148">
          <cell r="A148">
            <v>28</v>
          </cell>
          <cell r="B148" t="str">
            <v>Porto San Giorgio</v>
          </cell>
          <cell r="C148">
            <v>0</v>
          </cell>
          <cell r="D148">
            <v>1</v>
          </cell>
          <cell r="E148">
            <v>0</v>
          </cell>
          <cell r="F148">
            <v>0</v>
          </cell>
          <cell r="G148">
            <v>0</v>
          </cell>
          <cell r="H148">
            <v>4</v>
          </cell>
          <cell r="I148">
            <v>5</v>
          </cell>
          <cell r="J148">
            <v>3</v>
          </cell>
          <cell r="K148">
            <v>0</v>
          </cell>
          <cell r="L148">
            <v>0</v>
          </cell>
          <cell r="M148">
            <v>0</v>
          </cell>
          <cell r="N148">
            <v>0</v>
          </cell>
          <cell r="O148">
            <v>0</v>
          </cell>
          <cell r="P148">
            <v>0</v>
          </cell>
          <cell r="Q148">
            <v>0</v>
          </cell>
          <cell r="R148">
            <v>0</v>
          </cell>
        </row>
        <row r="149">
          <cell r="A149">
            <v>28</v>
          </cell>
          <cell r="B149" t="str">
            <v>Cupra Marittima</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row>
        <row r="150">
          <cell r="A150">
            <v>29</v>
          </cell>
          <cell r="B150" t="str">
            <v>Ancona</v>
          </cell>
          <cell r="C150">
            <v>0</v>
          </cell>
          <cell r="D150">
            <v>1</v>
          </cell>
          <cell r="E150">
            <v>1</v>
          </cell>
          <cell r="F150">
            <v>1</v>
          </cell>
          <cell r="G150">
            <v>0</v>
          </cell>
          <cell r="H150">
            <v>0</v>
          </cell>
          <cell r="I150">
            <v>2</v>
          </cell>
          <cell r="J150">
            <v>1</v>
          </cell>
          <cell r="K150">
            <v>0</v>
          </cell>
          <cell r="L150">
            <v>0</v>
          </cell>
          <cell r="M150">
            <v>0</v>
          </cell>
          <cell r="N150">
            <v>0</v>
          </cell>
          <cell r="O150">
            <v>0</v>
          </cell>
          <cell r="P150">
            <v>0</v>
          </cell>
          <cell r="Q150">
            <v>0</v>
          </cell>
          <cell r="R150">
            <v>0</v>
          </cell>
        </row>
        <row r="151">
          <cell r="A151">
            <v>29</v>
          </cell>
          <cell r="B151" t="str">
            <v>Numana</v>
          </cell>
          <cell r="C151">
            <v>0</v>
          </cell>
          <cell r="D151">
            <v>0</v>
          </cell>
          <cell r="E151">
            <v>0</v>
          </cell>
          <cell r="F151">
            <v>0</v>
          </cell>
          <cell r="G151">
            <v>0</v>
          </cell>
          <cell r="H151">
            <v>2</v>
          </cell>
          <cell r="I151">
            <v>1</v>
          </cell>
          <cell r="J151">
            <v>1</v>
          </cell>
          <cell r="K151">
            <v>0</v>
          </cell>
          <cell r="L151">
            <v>0</v>
          </cell>
          <cell r="M151">
            <v>0</v>
          </cell>
          <cell r="N151">
            <v>0</v>
          </cell>
          <cell r="O151">
            <v>0</v>
          </cell>
          <cell r="P151">
            <v>0</v>
          </cell>
          <cell r="Q151">
            <v>0</v>
          </cell>
          <cell r="R151">
            <v>0</v>
          </cell>
        </row>
        <row r="152">
          <cell r="A152">
            <v>29</v>
          </cell>
          <cell r="B152" t="str">
            <v>Senigallia</v>
          </cell>
          <cell r="C152">
            <v>0</v>
          </cell>
          <cell r="D152">
            <v>0</v>
          </cell>
          <cell r="E152">
            <v>1</v>
          </cell>
          <cell r="F152">
            <v>1</v>
          </cell>
          <cell r="G152">
            <v>0</v>
          </cell>
          <cell r="H152">
            <v>3</v>
          </cell>
          <cell r="I152">
            <v>2</v>
          </cell>
          <cell r="J152">
            <v>1</v>
          </cell>
          <cell r="K152">
            <v>0</v>
          </cell>
          <cell r="L152">
            <v>0</v>
          </cell>
          <cell r="M152">
            <v>0</v>
          </cell>
          <cell r="N152">
            <v>0</v>
          </cell>
          <cell r="O152">
            <v>0</v>
          </cell>
          <cell r="P152">
            <v>0</v>
          </cell>
          <cell r="Q152">
            <v>0</v>
          </cell>
          <cell r="R152">
            <v>0</v>
          </cell>
        </row>
        <row r="153">
          <cell r="A153">
            <v>29</v>
          </cell>
          <cell r="B153" t="str">
            <v>Civitanova Marche</v>
          </cell>
          <cell r="C153">
            <v>0</v>
          </cell>
          <cell r="D153">
            <v>0</v>
          </cell>
          <cell r="E153">
            <v>3</v>
          </cell>
          <cell r="F153">
            <v>4</v>
          </cell>
          <cell r="G153">
            <v>0</v>
          </cell>
          <cell r="H153">
            <v>0</v>
          </cell>
          <cell r="I153">
            <v>0</v>
          </cell>
          <cell r="J153">
            <v>0</v>
          </cell>
          <cell r="K153">
            <v>0</v>
          </cell>
          <cell r="L153">
            <v>0</v>
          </cell>
          <cell r="M153">
            <v>0</v>
          </cell>
          <cell r="N153">
            <v>1</v>
          </cell>
          <cell r="O153">
            <v>0</v>
          </cell>
          <cell r="P153">
            <v>0</v>
          </cell>
          <cell r="Q153">
            <v>0</v>
          </cell>
          <cell r="R153">
            <v>0</v>
          </cell>
        </row>
        <row r="154">
          <cell r="A154">
            <v>30</v>
          </cell>
          <cell r="B154" t="str">
            <v>Pesaro</v>
          </cell>
          <cell r="C154">
            <v>0</v>
          </cell>
          <cell r="D154">
            <v>1</v>
          </cell>
          <cell r="E154">
            <v>4</v>
          </cell>
          <cell r="F154">
            <v>0</v>
          </cell>
          <cell r="G154">
            <v>1</v>
          </cell>
          <cell r="H154">
            <v>0</v>
          </cell>
          <cell r="I154">
            <v>1</v>
          </cell>
          <cell r="J154">
            <v>4</v>
          </cell>
          <cell r="K154">
            <v>11</v>
          </cell>
          <cell r="L154">
            <v>1</v>
          </cell>
          <cell r="M154">
            <v>0</v>
          </cell>
          <cell r="N154">
            <v>0</v>
          </cell>
          <cell r="O154">
            <v>0</v>
          </cell>
          <cell r="P154">
            <v>0</v>
          </cell>
          <cell r="Q154">
            <v>0</v>
          </cell>
          <cell r="R154">
            <v>0</v>
          </cell>
        </row>
        <row r="155">
          <cell r="A155">
            <v>30</v>
          </cell>
          <cell r="B155" t="str">
            <v>Fano</v>
          </cell>
          <cell r="C155">
            <v>0</v>
          </cell>
          <cell r="D155">
            <v>1</v>
          </cell>
          <cell r="E155">
            <v>0</v>
          </cell>
          <cell r="F155">
            <v>0</v>
          </cell>
          <cell r="G155">
            <v>0</v>
          </cell>
          <cell r="H155">
            <v>3</v>
          </cell>
          <cell r="I155">
            <v>1</v>
          </cell>
          <cell r="J155">
            <v>2</v>
          </cell>
          <cell r="K155">
            <v>4</v>
          </cell>
          <cell r="L155">
            <v>0</v>
          </cell>
          <cell r="M155">
            <v>0</v>
          </cell>
          <cell r="N155">
            <v>0</v>
          </cell>
          <cell r="O155">
            <v>0</v>
          </cell>
          <cell r="P155">
            <v>0</v>
          </cell>
          <cell r="Q155">
            <v>0</v>
          </cell>
          <cell r="R155">
            <v>0</v>
          </cell>
        </row>
        <row r="156">
          <cell r="A156">
            <v>30</v>
          </cell>
          <cell r="B156" t="str">
            <v>Marotta</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row>
        <row r="157">
          <cell r="A157">
            <v>30</v>
          </cell>
          <cell r="B157" t="str">
            <v>Gabicce Mare</v>
          </cell>
          <cell r="C157">
            <v>0</v>
          </cell>
          <cell r="D157">
            <v>0</v>
          </cell>
          <cell r="E157">
            <v>0</v>
          </cell>
          <cell r="F157">
            <v>0</v>
          </cell>
          <cell r="G157">
            <v>0</v>
          </cell>
          <cell r="H157">
            <v>0</v>
          </cell>
          <cell r="I157">
            <v>1</v>
          </cell>
          <cell r="J157">
            <v>0</v>
          </cell>
          <cell r="K157">
            <v>0</v>
          </cell>
          <cell r="L157">
            <v>0</v>
          </cell>
          <cell r="M157">
            <v>0</v>
          </cell>
          <cell r="N157">
            <v>0</v>
          </cell>
          <cell r="O157">
            <v>0</v>
          </cell>
          <cell r="P157">
            <v>0</v>
          </cell>
          <cell r="Q157">
            <v>0</v>
          </cell>
          <cell r="R157">
            <v>0</v>
          </cell>
        </row>
        <row r="158">
          <cell r="A158">
            <v>31</v>
          </cell>
          <cell r="B158" t="str">
            <v>Rimini</v>
          </cell>
          <cell r="C158">
            <v>0</v>
          </cell>
          <cell r="D158">
            <v>2</v>
          </cell>
          <cell r="E158">
            <v>3</v>
          </cell>
          <cell r="F158">
            <v>5</v>
          </cell>
          <cell r="G158">
            <v>0</v>
          </cell>
          <cell r="H158">
            <v>5</v>
          </cell>
          <cell r="I158">
            <v>11</v>
          </cell>
          <cell r="J158">
            <v>10</v>
          </cell>
          <cell r="K158">
            <v>8</v>
          </cell>
          <cell r="L158">
            <v>1</v>
          </cell>
          <cell r="M158">
            <v>0</v>
          </cell>
          <cell r="N158">
            <v>0</v>
          </cell>
          <cell r="O158">
            <v>1</v>
          </cell>
          <cell r="P158">
            <v>0</v>
          </cell>
          <cell r="Q158">
            <v>0</v>
          </cell>
          <cell r="R158">
            <v>0</v>
          </cell>
        </row>
        <row r="159">
          <cell r="A159">
            <v>31</v>
          </cell>
          <cell r="B159" t="str">
            <v>Bellaria</v>
          </cell>
          <cell r="C159">
            <v>0</v>
          </cell>
          <cell r="D159">
            <v>0</v>
          </cell>
          <cell r="E159">
            <v>0</v>
          </cell>
          <cell r="F159">
            <v>0</v>
          </cell>
          <cell r="G159">
            <v>0</v>
          </cell>
          <cell r="H159">
            <v>1</v>
          </cell>
          <cell r="I159">
            <v>0</v>
          </cell>
          <cell r="J159">
            <v>0</v>
          </cell>
          <cell r="K159">
            <v>0</v>
          </cell>
          <cell r="L159">
            <v>0</v>
          </cell>
          <cell r="M159">
            <v>0</v>
          </cell>
          <cell r="N159">
            <v>0</v>
          </cell>
          <cell r="O159">
            <v>0</v>
          </cell>
          <cell r="P159">
            <v>0</v>
          </cell>
          <cell r="Q159">
            <v>0</v>
          </cell>
          <cell r="R159">
            <v>0</v>
          </cell>
        </row>
        <row r="160">
          <cell r="A160">
            <v>31</v>
          </cell>
          <cell r="B160" t="str">
            <v>Cattolica</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row>
        <row r="161">
          <cell r="A161">
            <v>31</v>
          </cell>
          <cell r="B161" t="str">
            <v>Cesenatico</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row>
        <row r="162">
          <cell r="A162">
            <v>31</v>
          </cell>
          <cell r="B162" t="str">
            <v>Riccione</v>
          </cell>
          <cell r="C162">
            <v>0</v>
          </cell>
          <cell r="D162">
            <v>0</v>
          </cell>
          <cell r="E162">
            <v>0</v>
          </cell>
          <cell r="F162">
            <v>0</v>
          </cell>
          <cell r="G162">
            <v>0</v>
          </cell>
          <cell r="H162">
            <v>0</v>
          </cell>
          <cell r="I162">
            <v>0</v>
          </cell>
          <cell r="J162">
            <v>0</v>
          </cell>
          <cell r="K162">
            <v>1</v>
          </cell>
          <cell r="L162">
            <v>0</v>
          </cell>
          <cell r="M162">
            <v>0</v>
          </cell>
          <cell r="N162">
            <v>0</v>
          </cell>
          <cell r="O162">
            <v>0</v>
          </cell>
          <cell r="P162">
            <v>0</v>
          </cell>
          <cell r="Q162">
            <v>0</v>
          </cell>
          <cell r="R162">
            <v>0</v>
          </cell>
        </row>
        <row r="163">
          <cell r="A163">
            <v>32</v>
          </cell>
          <cell r="B163" t="str">
            <v>Ravenna</v>
          </cell>
          <cell r="C163">
            <v>0</v>
          </cell>
          <cell r="D163">
            <v>2</v>
          </cell>
          <cell r="E163">
            <v>3</v>
          </cell>
          <cell r="F163">
            <v>5</v>
          </cell>
          <cell r="G163">
            <v>1</v>
          </cell>
          <cell r="H163">
            <v>11</v>
          </cell>
          <cell r="I163">
            <v>13</v>
          </cell>
          <cell r="J163">
            <v>10</v>
          </cell>
          <cell r="K163">
            <v>8</v>
          </cell>
          <cell r="L163">
            <v>0</v>
          </cell>
          <cell r="M163">
            <v>0</v>
          </cell>
          <cell r="N163">
            <v>0</v>
          </cell>
          <cell r="O163">
            <v>0</v>
          </cell>
          <cell r="P163">
            <v>0</v>
          </cell>
          <cell r="Q163">
            <v>0</v>
          </cell>
          <cell r="R163">
            <v>0</v>
          </cell>
        </row>
        <row r="164">
          <cell r="A164">
            <v>32</v>
          </cell>
          <cell r="B164" t="str">
            <v>Porto Garibaldi</v>
          </cell>
          <cell r="C164">
            <v>0</v>
          </cell>
          <cell r="D164">
            <v>1</v>
          </cell>
          <cell r="E164">
            <v>1</v>
          </cell>
          <cell r="F164">
            <v>1</v>
          </cell>
          <cell r="G164">
            <v>0</v>
          </cell>
          <cell r="H164">
            <v>2</v>
          </cell>
          <cell r="I164">
            <v>4</v>
          </cell>
          <cell r="J164">
            <v>1</v>
          </cell>
          <cell r="K164">
            <v>1</v>
          </cell>
          <cell r="L164">
            <v>0</v>
          </cell>
          <cell r="M164">
            <v>0</v>
          </cell>
          <cell r="N164">
            <v>0</v>
          </cell>
          <cell r="O164">
            <v>0</v>
          </cell>
          <cell r="P164">
            <v>0</v>
          </cell>
          <cell r="Q164">
            <v>0</v>
          </cell>
          <cell r="R164">
            <v>0</v>
          </cell>
        </row>
        <row r="165">
          <cell r="A165">
            <v>32</v>
          </cell>
          <cell r="B165" t="str">
            <v>Cervia</v>
          </cell>
          <cell r="C165">
            <v>0</v>
          </cell>
          <cell r="D165">
            <v>0</v>
          </cell>
          <cell r="E165">
            <v>0</v>
          </cell>
          <cell r="F165">
            <v>0</v>
          </cell>
          <cell r="G165">
            <v>0</v>
          </cell>
          <cell r="H165">
            <v>2</v>
          </cell>
          <cell r="I165">
            <v>1</v>
          </cell>
          <cell r="J165">
            <v>0</v>
          </cell>
          <cell r="K165">
            <v>0</v>
          </cell>
          <cell r="L165">
            <v>0</v>
          </cell>
          <cell r="M165">
            <v>0</v>
          </cell>
          <cell r="N165">
            <v>0</v>
          </cell>
          <cell r="O165">
            <v>0</v>
          </cell>
          <cell r="P165">
            <v>0</v>
          </cell>
          <cell r="Q165">
            <v>0</v>
          </cell>
          <cell r="R165">
            <v>0</v>
          </cell>
        </row>
        <row r="166">
          <cell r="A166">
            <v>32</v>
          </cell>
          <cell r="B166" t="str">
            <v>Goro</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A167">
            <v>33</v>
          </cell>
          <cell r="B167" t="str">
            <v>Chioggia</v>
          </cell>
          <cell r="C167">
            <v>0</v>
          </cell>
          <cell r="D167">
            <v>3</v>
          </cell>
          <cell r="E167">
            <v>4</v>
          </cell>
          <cell r="F167">
            <v>1</v>
          </cell>
          <cell r="G167">
            <v>0</v>
          </cell>
          <cell r="H167">
            <v>4</v>
          </cell>
          <cell r="I167">
            <v>10</v>
          </cell>
          <cell r="J167">
            <v>4</v>
          </cell>
          <cell r="K167">
            <v>3</v>
          </cell>
          <cell r="L167">
            <v>0</v>
          </cell>
          <cell r="M167">
            <v>0</v>
          </cell>
          <cell r="N167">
            <v>0</v>
          </cell>
          <cell r="O167">
            <v>0</v>
          </cell>
          <cell r="P167">
            <v>0</v>
          </cell>
          <cell r="Q167">
            <v>0</v>
          </cell>
          <cell r="R167">
            <v>0</v>
          </cell>
        </row>
        <row r="168">
          <cell r="A168">
            <v>34</v>
          </cell>
          <cell r="B168" t="str">
            <v>Venezia</v>
          </cell>
          <cell r="C168">
            <v>0</v>
          </cell>
          <cell r="D168">
            <v>1</v>
          </cell>
          <cell r="E168">
            <v>0</v>
          </cell>
          <cell r="F168">
            <v>1</v>
          </cell>
          <cell r="G168">
            <v>0</v>
          </cell>
          <cell r="H168">
            <v>3</v>
          </cell>
          <cell r="I168">
            <v>7</v>
          </cell>
          <cell r="J168">
            <v>10</v>
          </cell>
          <cell r="K168">
            <v>5</v>
          </cell>
          <cell r="L168">
            <v>0</v>
          </cell>
          <cell r="M168">
            <v>0</v>
          </cell>
          <cell r="N168">
            <v>0</v>
          </cell>
          <cell r="O168">
            <v>0</v>
          </cell>
          <cell r="P168">
            <v>0</v>
          </cell>
          <cell r="Q168">
            <v>0</v>
          </cell>
          <cell r="R168">
            <v>0</v>
          </cell>
        </row>
        <row r="169">
          <cell r="A169">
            <v>34</v>
          </cell>
          <cell r="B169" t="str">
            <v>Caorle</v>
          </cell>
          <cell r="C169">
            <v>0</v>
          </cell>
          <cell r="D169">
            <v>0</v>
          </cell>
          <cell r="E169">
            <v>0</v>
          </cell>
          <cell r="F169">
            <v>0</v>
          </cell>
          <cell r="G169">
            <v>0</v>
          </cell>
          <cell r="H169">
            <v>1</v>
          </cell>
          <cell r="I169">
            <v>6</v>
          </cell>
          <cell r="J169">
            <v>4</v>
          </cell>
          <cell r="K169">
            <v>1</v>
          </cell>
          <cell r="L169">
            <v>1</v>
          </cell>
          <cell r="M169">
            <v>0</v>
          </cell>
          <cell r="N169">
            <v>0</v>
          </cell>
          <cell r="O169">
            <v>0</v>
          </cell>
          <cell r="P169">
            <v>0</v>
          </cell>
          <cell r="Q169">
            <v>0</v>
          </cell>
          <cell r="R169">
            <v>0</v>
          </cell>
        </row>
        <row r="170">
          <cell r="A170">
            <v>34</v>
          </cell>
          <cell r="B170" t="str">
            <v>Jesolo</v>
          </cell>
          <cell r="C170">
            <v>0</v>
          </cell>
          <cell r="D170">
            <v>1</v>
          </cell>
          <cell r="E170">
            <v>0</v>
          </cell>
          <cell r="F170">
            <v>0</v>
          </cell>
          <cell r="G170">
            <v>0</v>
          </cell>
          <cell r="H170">
            <v>0</v>
          </cell>
          <cell r="I170">
            <v>4</v>
          </cell>
          <cell r="J170">
            <v>0</v>
          </cell>
          <cell r="K170">
            <v>1</v>
          </cell>
          <cell r="L170">
            <v>0</v>
          </cell>
          <cell r="M170">
            <v>0</v>
          </cell>
          <cell r="N170">
            <v>0</v>
          </cell>
          <cell r="O170">
            <v>0</v>
          </cell>
          <cell r="P170">
            <v>0</v>
          </cell>
          <cell r="Q170">
            <v>0</v>
          </cell>
          <cell r="R170">
            <v>0</v>
          </cell>
        </row>
        <row r="171">
          <cell r="A171">
            <v>35</v>
          </cell>
          <cell r="B171" t="str">
            <v>Monfalcone</v>
          </cell>
          <cell r="C171">
            <v>0</v>
          </cell>
          <cell r="D171">
            <v>0</v>
          </cell>
          <cell r="E171">
            <v>2</v>
          </cell>
          <cell r="F171">
            <v>2</v>
          </cell>
          <cell r="G171">
            <v>0</v>
          </cell>
          <cell r="H171">
            <v>1</v>
          </cell>
          <cell r="I171">
            <v>3</v>
          </cell>
          <cell r="J171">
            <v>0</v>
          </cell>
          <cell r="K171">
            <v>0</v>
          </cell>
          <cell r="L171">
            <v>0</v>
          </cell>
          <cell r="M171">
            <v>0</v>
          </cell>
          <cell r="N171">
            <v>0</v>
          </cell>
          <cell r="O171">
            <v>0</v>
          </cell>
          <cell r="P171">
            <v>0</v>
          </cell>
          <cell r="Q171">
            <v>0</v>
          </cell>
          <cell r="R171">
            <v>0</v>
          </cell>
        </row>
        <row r="172">
          <cell r="A172">
            <v>35</v>
          </cell>
          <cell r="B172" t="str">
            <v>Grado</v>
          </cell>
          <cell r="C172">
            <v>0</v>
          </cell>
          <cell r="D172">
            <v>0</v>
          </cell>
          <cell r="E172">
            <v>5</v>
          </cell>
          <cell r="F172">
            <v>3</v>
          </cell>
          <cell r="G172">
            <v>0</v>
          </cell>
          <cell r="H172">
            <v>4</v>
          </cell>
          <cell r="I172">
            <v>29</v>
          </cell>
          <cell r="J172">
            <v>7</v>
          </cell>
          <cell r="K172">
            <v>6</v>
          </cell>
          <cell r="L172">
            <v>1</v>
          </cell>
          <cell r="M172">
            <v>0</v>
          </cell>
          <cell r="N172">
            <v>0</v>
          </cell>
          <cell r="O172">
            <v>0</v>
          </cell>
          <cell r="P172">
            <v>0</v>
          </cell>
          <cell r="Q172">
            <v>0</v>
          </cell>
          <cell r="R172">
            <v>0</v>
          </cell>
        </row>
        <row r="173">
          <cell r="A173">
            <v>35</v>
          </cell>
          <cell r="B173" t="str">
            <v>Porto Nogaro</v>
          </cell>
          <cell r="C173">
            <v>0</v>
          </cell>
          <cell r="D173">
            <v>0</v>
          </cell>
          <cell r="E173">
            <v>2</v>
          </cell>
          <cell r="F173">
            <v>2</v>
          </cell>
          <cell r="G173">
            <v>0</v>
          </cell>
          <cell r="H173">
            <v>0</v>
          </cell>
          <cell r="I173">
            <v>0</v>
          </cell>
          <cell r="J173">
            <v>1</v>
          </cell>
          <cell r="K173">
            <v>2</v>
          </cell>
          <cell r="L173">
            <v>0</v>
          </cell>
          <cell r="M173">
            <v>0</v>
          </cell>
          <cell r="N173">
            <v>0</v>
          </cell>
          <cell r="O173">
            <v>0</v>
          </cell>
          <cell r="P173">
            <v>1</v>
          </cell>
          <cell r="Q173">
            <v>0</v>
          </cell>
          <cell r="R173">
            <v>0</v>
          </cell>
        </row>
        <row r="174">
          <cell r="A174">
            <v>35</v>
          </cell>
          <cell r="B174" t="str">
            <v>Marano Lagunare</v>
          </cell>
          <cell r="C174">
            <v>0</v>
          </cell>
          <cell r="D174">
            <v>1</v>
          </cell>
          <cell r="E174">
            <v>2</v>
          </cell>
          <cell r="F174">
            <v>2</v>
          </cell>
          <cell r="G174">
            <v>0</v>
          </cell>
          <cell r="H174">
            <v>1</v>
          </cell>
          <cell r="I174">
            <v>7</v>
          </cell>
          <cell r="J174">
            <v>6</v>
          </cell>
          <cell r="K174">
            <v>3</v>
          </cell>
          <cell r="L174">
            <v>0</v>
          </cell>
          <cell r="M174">
            <v>0</v>
          </cell>
          <cell r="N174">
            <v>0</v>
          </cell>
          <cell r="O174">
            <v>0</v>
          </cell>
          <cell r="P174">
            <v>0</v>
          </cell>
          <cell r="Q174">
            <v>0</v>
          </cell>
          <cell r="R174">
            <v>0</v>
          </cell>
        </row>
        <row r="175">
          <cell r="A175">
            <v>35</v>
          </cell>
          <cell r="B175" t="str">
            <v>Lignano Sabbiadoro</v>
          </cell>
          <cell r="C175">
            <v>0</v>
          </cell>
          <cell r="D175">
            <v>0</v>
          </cell>
          <cell r="E175">
            <v>1</v>
          </cell>
          <cell r="F175">
            <v>1</v>
          </cell>
          <cell r="G175">
            <v>0</v>
          </cell>
          <cell r="H175">
            <v>0</v>
          </cell>
          <cell r="I175">
            <v>1</v>
          </cell>
          <cell r="J175">
            <v>1</v>
          </cell>
          <cell r="K175">
            <v>0</v>
          </cell>
          <cell r="L175">
            <v>0</v>
          </cell>
          <cell r="M175">
            <v>0</v>
          </cell>
          <cell r="N175">
            <v>0</v>
          </cell>
          <cell r="O175">
            <v>0</v>
          </cell>
          <cell r="P175">
            <v>0</v>
          </cell>
          <cell r="Q175">
            <v>0</v>
          </cell>
          <cell r="R175">
            <v>0</v>
          </cell>
        </row>
        <row r="176">
          <cell r="A176">
            <v>36</v>
          </cell>
          <cell r="B176" t="str">
            <v>Trieste</v>
          </cell>
          <cell r="C176">
            <v>0</v>
          </cell>
          <cell r="D176">
            <v>0</v>
          </cell>
          <cell r="E176">
            <v>4</v>
          </cell>
          <cell r="F176">
            <v>2</v>
          </cell>
          <cell r="G176">
            <v>0</v>
          </cell>
          <cell r="H176">
            <v>2</v>
          </cell>
          <cell r="I176">
            <v>6</v>
          </cell>
          <cell r="J176">
            <v>0</v>
          </cell>
          <cell r="K176">
            <v>0</v>
          </cell>
          <cell r="L176">
            <v>0</v>
          </cell>
          <cell r="M176">
            <v>0</v>
          </cell>
          <cell r="N176">
            <v>0</v>
          </cell>
          <cell r="O176">
            <v>0</v>
          </cell>
          <cell r="P176">
            <v>0</v>
          </cell>
          <cell r="Q176">
            <v>0</v>
          </cell>
          <cell r="R176">
            <v>0</v>
          </cell>
        </row>
        <row r="177">
          <cell r="A177">
            <v>36</v>
          </cell>
          <cell r="B177" t="str">
            <v>Muggia</v>
          </cell>
          <cell r="C177">
            <v>0</v>
          </cell>
          <cell r="D177">
            <v>0</v>
          </cell>
          <cell r="E177">
            <v>0</v>
          </cell>
          <cell r="F177">
            <v>0</v>
          </cell>
          <cell r="G177">
            <v>0</v>
          </cell>
          <cell r="H177">
            <v>1</v>
          </cell>
          <cell r="I177">
            <v>0</v>
          </cell>
          <cell r="J177">
            <v>0</v>
          </cell>
          <cell r="K177">
            <v>0</v>
          </cell>
          <cell r="L177">
            <v>0</v>
          </cell>
          <cell r="M177">
            <v>0</v>
          </cell>
          <cell r="N177">
            <v>0</v>
          </cell>
          <cell r="O177">
            <v>0</v>
          </cell>
          <cell r="P177">
            <v>0</v>
          </cell>
          <cell r="Q177">
            <v>0</v>
          </cell>
          <cell r="R177">
            <v>0</v>
          </cell>
        </row>
        <row r="178">
          <cell r="A178">
            <v>36</v>
          </cell>
          <cell r="B178" t="str">
            <v>Sistiana</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row>
        <row r="179">
          <cell r="A179">
            <v>37</v>
          </cell>
          <cell r="B179" t="str">
            <v>Cagliari</v>
          </cell>
          <cell r="C179">
            <v>0</v>
          </cell>
          <cell r="D179">
            <v>0</v>
          </cell>
          <cell r="E179">
            <v>0</v>
          </cell>
          <cell r="F179">
            <v>0</v>
          </cell>
          <cell r="G179">
            <v>0</v>
          </cell>
          <cell r="H179">
            <v>1</v>
          </cell>
          <cell r="I179">
            <v>5</v>
          </cell>
          <cell r="J179">
            <v>2</v>
          </cell>
          <cell r="K179">
            <v>1</v>
          </cell>
          <cell r="L179">
            <v>0</v>
          </cell>
          <cell r="M179">
            <v>0</v>
          </cell>
          <cell r="N179">
            <v>0</v>
          </cell>
          <cell r="O179">
            <v>0</v>
          </cell>
          <cell r="P179">
            <v>0</v>
          </cell>
          <cell r="Q179">
            <v>0</v>
          </cell>
          <cell r="R179">
            <v>0</v>
          </cell>
        </row>
        <row r="180">
          <cell r="A180">
            <v>37</v>
          </cell>
          <cell r="B180" t="str">
            <v>Portoscuso</v>
          </cell>
          <cell r="C180">
            <v>0</v>
          </cell>
          <cell r="D180">
            <v>0</v>
          </cell>
          <cell r="E180">
            <v>0</v>
          </cell>
          <cell r="F180">
            <v>0</v>
          </cell>
          <cell r="G180">
            <v>0</v>
          </cell>
          <cell r="H180">
            <v>0</v>
          </cell>
          <cell r="I180">
            <v>1</v>
          </cell>
          <cell r="J180">
            <v>0</v>
          </cell>
          <cell r="K180">
            <v>0</v>
          </cell>
          <cell r="L180">
            <v>0</v>
          </cell>
          <cell r="M180">
            <v>0</v>
          </cell>
          <cell r="N180">
            <v>0</v>
          </cell>
          <cell r="O180">
            <v>0</v>
          </cell>
          <cell r="P180">
            <v>0</v>
          </cell>
          <cell r="Q180">
            <v>0</v>
          </cell>
          <cell r="R180">
            <v>0</v>
          </cell>
        </row>
        <row r="181">
          <cell r="A181">
            <v>37</v>
          </cell>
          <cell r="B181" t="str">
            <v>Arbatax</v>
          </cell>
          <cell r="C181">
            <v>0</v>
          </cell>
          <cell r="D181">
            <v>0</v>
          </cell>
          <cell r="E181">
            <v>0</v>
          </cell>
          <cell r="F181">
            <v>0</v>
          </cell>
          <cell r="G181">
            <v>0</v>
          </cell>
          <cell r="H181">
            <v>0</v>
          </cell>
          <cell r="I181">
            <v>3</v>
          </cell>
          <cell r="J181">
            <v>0</v>
          </cell>
          <cell r="K181">
            <v>0</v>
          </cell>
          <cell r="L181">
            <v>0</v>
          </cell>
          <cell r="M181">
            <v>0</v>
          </cell>
          <cell r="N181">
            <v>0</v>
          </cell>
          <cell r="O181">
            <v>0</v>
          </cell>
          <cell r="P181">
            <v>0</v>
          </cell>
          <cell r="Q181">
            <v>0</v>
          </cell>
          <cell r="R181">
            <v>0</v>
          </cell>
        </row>
        <row r="182">
          <cell r="A182">
            <v>37</v>
          </cell>
          <cell r="B182" t="str">
            <v>Sant'Antioco</v>
          </cell>
          <cell r="C182">
            <v>0</v>
          </cell>
          <cell r="D182">
            <v>1</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row>
        <row r="183">
          <cell r="A183">
            <v>37</v>
          </cell>
          <cell r="B183" t="str">
            <v>Oristano</v>
          </cell>
          <cell r="C183">
            <v>0</v>
          </cell>
          <cell r="D183">
            <v>0</v>
          </cell>
          <cell r="E183">
            <v>1</v>
          </cell>
          <cell r="F183">
            <v>0</v>
          </cell>
          <cell r="G183">
            <v>0</v>
          </cell>
          <cell r="H183">
            <v>0</v>
          </cell>
          <cell r="I183">
            <v>0</v>
          </cell>
          <cell r="J183">
            <v>0</v>
          </cell>
          <cell r="K183">
            <v>0</v>
          </cell>
          <cell r="L183">
            <v>0</v>
          </cell>
          <cell r="M183">
            <v>0</v>
          </cell>
          <cell r="N183">
            <v>0</v>
          </cell>
          <cell r="O183">
            <v>0</v>
          </cell>
          <cell r="P183">
            <v>0</v>
          </cell>
          <cell r="Q183">
            <v>0</v>
          </cell>
          <cell r="R183">
            <v>0</v>
          </cell>
        </row>
        <row r="184">
          <cell r="A184">
            <v>37</v>
          </cell>
          <cell r="B184" t="str">
            <v>Carloforte</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row>
        <row r="185">
          <cell r="A185">
            <v>38</v>
          </cell>
          <cell r="B185" t="str">
            <v>Olbia</v>
          </cell>
          <cell r="C185">
            <v>0</v>
          </cell>
          <cell r="D185">
            <v>0</v>
          </cell>
          <cell r="E185">
            <v>3</v>
          </cell>
          <cell r="F185">
            <v>1</v>
          </cell>
          <cell r="G185">
            <v>0</v>
          </cell>
          <cell r="H185">
            <v>0</v>
          </cell>
          <cell r="I185">
            <v>9</v>
          </cell>
          <cell r="J185">
            <v>3</v>
          </cell>
          <cell r="K185">
            <v>2</v>
          </cell>
          <cell r="L185">
            <v>0</v>
          </cell>
          <cell r="M185">
            <v>0</v>
          </cell>
          <cell r="N185">
            <v>0</v>
          </cell>
          <cell r="O185">
            <v>0</v>
          </cell>
          <cell r="P185">
            <v>1</v>
          </cell>
          <cell r="Q185">
            <v>0</v>
          </cell>
          <cell r="R185">
            <v>0</v>
          </cell>
        </row>
        <row r="186">
          <cell r="A186">
            <v>38</v>
          </cell>
          <cell r="B186" t="str">
            <v>La Maddalena</v>
          </cell>
          <cell r="C186">
            <v>0</v>
          </cell>
          <cell r="D186">
            <v>0</v>
          </cell>
          <cell r="E186">
            <v>1</v>
          </cell>
          <cell r="F186">
            <v>1</v>
          </cell>
          <cell r="G186">
            <v>0</v>
          </cell>
          <cell r="H186">
            <v>0</v>
          </cell>
          <cell r="I186">
            <v>4</v>
          </cell>
          <cell r="J186">
            <v>2</v>
          </cell>
          <cell r="K186">
            <v>1</v>
          </cell>
          <cell r="L186">
            <v>0</v>
          </cell>
          <cell r="M186">
            <v>0</v>
          </cell>
          <cell r="N186">
            <v>0</v>
          </cell>
          <cell r="O186">
            <v>0</v>
          </cell>
          <cell r="P186">
            <v>1</v>
          </cell>
          <cell r="Q186">
            <v>0</v>
          </cell>
          <cell r="R186">
            <v>0</v>
          </cell>
        </row>
        <row r="187">
          <cell r="A187">
            <v>38</v>
          </cell>
          <cell r="B187" t="str">
            <v>Golfo Aranci</v>
          </cell>
          <cell r="C187">
            <v>0</v>
          </cell>
          <cell r="D187">
            <v>0</v>
          </cell>
          <cell r="E187">
            <v>0</v>
          </cell>
          <cell r="F187">
            <v>1</v>
          </cell>
          <cell r="G187">
            <v>0</v>
          </cell>
          <cell r="H187">
            <v>0</v>
          </cell>
          <cell r="I187">
            <v>7</v>
          </cell>
          <cell r="J187">
            <v>0</v>
          </cell>
          <cell r="K187">
            <v>0</v>
          </cell>
          <cell r="L187">
            <v>0</v>
          </cell>
          <cell r="M187">
            <v>0</v>
          </cell>
          <cell r="N187">
            <v>0</v>
          </cell>
          <cell r="O187">
            <v>0</v>
          </cell>
          <cell r="P187">
            <v>0</v>
          </cell>
          <cell r="Q187">
            <v>0</v>
          </cell>
          <cell r="R187">
            <v>0</v>
          </cell>
        </row>
        <row r="188">
          <cell r="A188">
            <v>38</v>
          </cell>
          <cell r="B188" t="str">
            <v>La Caletta</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row>
        <row r="189">
          <cell r="A189">
            <v>38</v>
          </cell>
          <cell r="B189" t="str">
            <v>Santa Teresa di Gallura</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row>
        <row r="190">
          <cell r="A190">
            <v>38</v>
          </cell>
          <cell r="B190" t="str">
            <v>Palau</v>
          </cell>
          <cell r="C190">
            <v>0</v>
          </cell>
          <cell r="D190">
            <v>0</v>
          </cell>
          <cell r="E190">
            <v>0</v>
          </cell>
          <cell r="F190">
            <v>0</v>
          </cell>
          <cell r="G190">
            <v>0</v>
          </cell>
          <cell r="H190">
            <v>0</v>
          </cell>
          <cell r="I190">
            <v>1</v>
          </cell>
          <cell r="J190">
            <v>0</v>
          </cell>
          <cell r="K190">
            <v>0</v>
          </cell>
          <cell r="L190">
            <v>0</v>
          </cell>
          <cell r="M190">
            <v>0</v>
          </cell>
          <cell r="N190">
            <v>0</v>
          </cell>
          <cell r="O190">
            <v>0</v>
          </cell>
          <cell r="P190">
            <v>0</v>
          </cell>
          <cell r="Q190">
            <v>0</v>
          </cell>
          <cell r="R190">
            <v>0</v>
          </cell>
        </row>
        <row r="191">
          <cell r="A191">
            <v>38</v>
          </cell>
          <cell r="B191" t="str">
            <v>Porto Cervo</v>
          </cell>
          <cell r="C191">
            <v>0</v>
          </cell>
          <cell r="D191">
            <v>0</v>
          </cell>
          <cell r="E191">
            <v>0</v>
          </cell>
          <cell r="F191">
            <v>0</v>
          </cell>
          <cell r="G191">
            <v>0</v>
          </cell>
          <cell r="H191">
            <v>0</v>
          </cell>
          <cell r="I191">
            <v>1</v>
          </cell>
          <cell r="J191">
            <v>3</v>
          </cell>
          <cell r="K191">
            <v>0</v>
          </cell>
          <cell r="L191">
            <v>0</v>
          </cell>
          <cell r="M191">
            <v>0</v>
          </cell>
          <cell r="N191">
            <v>0</v>
          </cell>
          <cell r="O191">
            <v>0</v>
          </cell>
          <cell r="P191">
            <v>0</v>
          </cell>
          <cell r="Q191">
            <v>0</v>
          </cell>
          <cell r="R191">
            <v>0</v>
          </cell>
        </row>
        <row r="192">
          <cell r="A192">
            <v>39</v>
          </cell>
          <cell r="B192" t="str">
            <v>Porto Torres</v>
          </cell>
          <cell r="C192">
            <v>0</v>
          </cell>
          <cell r="D192">
            <v>0</v>
          </cell>
          <cell r="E192">
            <v>1</v>
          </cell>
          <cell r="F192">
            <v>0</v>
          </cell>
          <cell r="G192">
            <v>0</v>
          </cell>
          <cell r="H192">
            <v>0</v>
          </cell>
          <cell r="I192">
            <v>1</v>
          </cell>
          <cell r="J192">
            <v>0</v>
          </cell>
          <cell r="K192">
            <v>3</v>
          </cell>
          <cell r="L192">
            <v>0</v>
          </cell>
          <cell r="M192">
            <v>0</v>
          </cell>
          <cell r="N192">
            <v>0</v>
          </cell>
          <cell r="O192">
            <v>0</v>
          </cell>
          <cell r="P192">
            <v>0</v>
          </cell>
          <cell r="Q192">
            <v>0</v>
          </cell>
          <cell r="R192">
            <v>0</v>
          </cell>
        </row>
        <row r="193">
          <cell r="A193">
            <v>39</v>
          </cell>
          <cell r="B193" t="str">
            <v>Alghero</v>
          </cell>
          <cell r="C193">
            <v>0</v>
          </cell>
          <cell r="D193">
            <v>0</v>
          </cell>
          <cell r="E193">
            <v>0</v>
          </cell>
          <cell r="F193">
            <v>0</v>
          </cell>
          <cell r="G193">
            <v>0</v>
          </cell>
          <cell r="H193">
            <v>0</v>
          </cell>
          <cell r="I193">
            <v>1</v>
          </cell>
          <cell r="J193">
            <v>2</v>
          </cell>
          <cell r="K193">
            <v>0</v>
          </cell>
          <cell r="L193">
            <v>0</v>
          </cell>
          <cell r="M193">
            <v>0</v>
          </cell>
          <cell r="N193">
            <v>0</v>
          </cell>
          <cell r="O193">
            <v>0</v>
          </cell>
          <cell r="P193">
            <v>0</v>
          </cell>
          <cell r="Q193">
            <v>0</v>
          </cell>
          <cell r="R193">
            <v>0</v>
          </cell>
        </row>
        <row r="194">
          <cell r="A194">
            <v>39</v>
          </cell>
          <cell r="B194" t="str">
            <v>Castelsardo</v>
          </cell>
          <cell r="C194">
            <v>0</v>
          </cell>
          <cell r="D194">
            <v>0</v>
          </cell>
          <cell r="E194">
            <v>0</v>
          </cell>
          <cell r="F194">
            <v>0</v>
          </cell>
          <cell r="G194">
            <v>0</v>
          </cell>
          <cell r="H194">
            <v>0</v>
          </cell>
          <cell r="I194">
            <v>1</v>
          </cell>
          <cell r="J194">
            <v>0</v>
          </cell>
          <cell r="K194">
            <v>0</v>
          </cell>
          <cell r="L194">
            <v>0</v>
          </cell>
          <cell r="M194">
            <v>0</v>
          </cell>
          <cell r="N194">
            <v>0</v>
          </cell>
          <cell r="O194">
            <v>0</v>
          </cell>
          <cell r="P194">
            <v>0</v>
          </cell>
          <cell r="Q194">
            <v>0</v>
          </cell>
          <cell r="R194">
            <v>0</v>
          </cell>
        </row>
        <row r="195">
          <cell r="A195">
            <v>39</v>
          </cell>
          <cell r="B195" t="str">
            <v>Porto Conte (Fertilia)</v>
          </cell>
          <cell r="C195">
            <v>0</v>
          </cell>
          <cell r="D195">
            <v>0</v>
          </cell>
          <cell r="E195">
            <v>1</v>
          </cell>
          <cell r="F195">
            <v>0</v>
          </cell>
          <cell r="G195">
            <v>0</v>
          </cell>
          <cell r="H195">
            <v>0</v>
          </cell>
          <cell r="I195">
            <v>3</v>
          </cell>
          <cell r="J195">
            <v>0</v>
          </cell>
          <cell r="K195">
            <v>0</v>
          </cell>
          <cell r="L195">
            <v>0</v>
          </cell>
          <cell r="M195">
            <v>0</v>
          </cell>
          <cell r="N195">
            <v>0</v>
          </cell>
          <cell r="O195">
            <v>0</v>
          </cell>
          <cell r="P195">
            <v>0</v>
          </cell>
          <cell r="Q195">
            <v>0</v>
          </cell>
          <cell r="R195">
            <v>0</v>
          </cell>
        </row>
        <row r="196">
          <cell r="A196">
            <v>39</v>
          </cell>
          <cell r="B196" t="str">
            <v>Bosa</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A197">
            <v>40</v>
          </cell>
          <cell r="B197" t="str">
            <v>Messina (*)</v>
          </cell>
          <cell r="C197">
            <v>0</v>
          </cell>
          <cell r="D197">
            <v>0</v>
          </cell>
          <cell r="E197">
            <v>0</v>
          </cell>
          <cell r="F197">
            <v>1</v>
          </cell>
          <cell r="G197">
            <v>0</v>
          </cell>
          <cell r="H197">
            <v>0</v>
          </cell>
          <cell r="I197">
            <v>1</v>
          </cell>
          <cell r="J197">
            <v>1</v>
          </cell>
          <cell r="K197">
            <v>1</v>
          </cell>
          <cell r="L197">
            <v>0</v>
          </cell>
          <cell r="M197">
            <v>0</v>
          </cell>
          <cell r="N197">
            <v>0</v>
          </cell>
          <cell r="O197">
            <v>0</v>
          </cell>
          <cell r="P197">
            <v>0</v>
          </cell>
          <cell r="Q197">
            <v>0</v>
          </cell>
          <cell r="R197">
            <v>0</v>
          </cell>
        </row>
        <row r="198">
          <cell r="A198">
            <v>41</v>
          </cell>
          <cell r="B198" t="str">
            <v>Catania</v>
          </cell>
          <cell r="C198">
            <v>0</v>
          </cell>
          <cell r="D198">
            <v>0</v>
          </cell>
          <cell r="E198">
            <v>2</v>
          </cell>
          <cell r="F198">
            <v>0</v>
          </cell>
          <cell r="G198">
            <v>0</v>
          </cell>
          <cell r="H198">
            <v>0</v>
          </cell>
          <cell r="I198">
            <v>5</v>
          </cell>
          <cell r="J198">
            <v>1</v>
          </cell>
          <cell r="K198">
            <v>2</v>
          </cell>
          <cell r="L198">
            <v>0</v>
          </cell>
          <cell r="M198">
            <v>0</v>
          </cell>
          <cell r="N198">
            <v>0</v>
          </cell>
          <cell r="O198">
            <v>0</v>
          </cell>
          <cell r="P198">
            <v>0</v>
          </cell>
          <cell r="Q198">
            <v>0</v>
          </cell>
          <cell r="R198">
            <v>0</v>
          </cell>
        </row>
        <row r="199">
          <cell r="A199">
            <v>41</v>
          </cell>
          <cell r="B199" t="str">
            <v>Riposto</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row>
        <row r="200">
          <cell r="A200">
            <v>41</v>
          </cell>
          <cell r="B200" t="str">
            <v>Acicastello</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row>
        <row r="201">
          <cell r="A201">
            <v>41</v>
          </cell>
          <cell r="B201" t="str">
            <v>Pozzillo</v>
          </cell>
          <cell r="C201">
            <v>0</v>
          </cell>
          <cell r="D201">
            <v>0</v>
          </cell>
          <cell r="E201">
            <v>0</v>
          </cell>
          <cell r="F201">
            <v>0</v>
          </cell>
          <cell r="G201">
            <v>0</v>
          </cell>
          <cell r="H201">
            <v>0</v>
          </cell>
          <cell r="I201">
            <v>1</v>
          </cell>
          <cell r="J201">
            <v>0</v>
          </cell>
          <cell r="K201">
            <v>0</v>
          </cell>
          <cell r="L201">
            <v>0</v>
          </cell>
          <cell r="M201">
            <v>0</v>
          </cell>
          <cell r="N201">
            <v>0</v>
          </cell>
          <cell r="O201">
            <v>0</v>
          </cell>
          <cell r="P201">
            <v>0</v>
          </cell>
          <cell r="Q201">
            <v>0</v>
          </cell>
          <cell r="R201">
            <v>0</v>
          </cell>
        </row>
        <row r="202">
          <cell r="A202">
            <v>41</v>
          </cell>
          <cell r="B202" t="str">
            <v>Santa Maria La Scala</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row>
        <row r="203">
          <cell r="A203">
            <v>41</v>
          </cell>
          <cell r="B203" t="str">
            <v>Ognina</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row>
        <row r="204">
          <cell r="A204">
            <v>42</v>
          </cell>
          <cell r="B204" t="str">
            <v>Augusta</v>
          </cell>
          <cell r="C204">
            <v>0</v>
          </cell>
          <cell r="D204">
            <v>0</v>
          </cell>
          <cell r="E204">
            <v>0</v>
          </cell>
          <cell r="F204">
            <v>0</v>
          </cell>
          <cell r="G204">
            <v>0</v>
          </cell>
          <cell r="H204">
            <v>0</v>
          </cell>
          <cell r="I204">
            <v>3</v>
          </cell>
          <cell r="J204">
            <v>0</v>
          </cell>
          <cell r="K204">
            <v>0</v>
          </cell>
          <cell r="L204">
            <v>0</v>
          </cell>
          <cell r="M204">
            <v>0</v>
          </cell>
          <cell r="N204">
            <v>0</v>
          </cell>
          <cell r="O204">
            <v>0</v>
          </cell>
          <cell r="P204">
            <v>0</v>
          </cell>
          <cell r="Q204">
            <v>0</v>
          </cell>
          <cell r="R204">
            <v>0</v>
          </cell>
        </row>
        <row r="205">
          <cell r="A205">
            <v>43</v>
          </cell>
          <cell r="B205" t="str">
            <v>Siracusa</v>
          </cell>
          <cell r="C205">
            <v>0</v>
          </cell>
          <cell r="D205">
            <v>0</v>
          </cell>
          <cell r="E205">
            <v>0</v>
          </cell>
          <cell r="F205">
            <v>0</v>
          </cell>
          <cell r="G205">
            <v>0</v>
          </cell>
          <cell r="H205">
            <v>0</v>
          </cell>
          <cell r="I205">
            <v>1</v>
          </cell>
          <cell r="J205">
            <v>2</v>
          </cell>
          <cell r="K205">
            <v>0</v>
          </cell>
          <cell r="L205">
            <v>0</v>
          </cell>
          <cell r="M205">
            <v>0</v>
          </cell>
          <cell r="N205">
            <v>0</v>
          </cell>
          <cell r="O205">
            <v>0</v>
          </cell>
          <cell r="P205">
            <v>0</v>
          </cell>
          <cell r="Q205">
            <v>0</v>
          </cell>
          <cell r="R205">
            <v>0</v>
          </cell>
        </row>
        <row r="206">
          <cell r="A206">
            <v>43</v>
          </cell>
          <cell r="B206" t="str">
            <v>Pozzallo</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row>
        <row r="207">
          <cell r="A207">
            <v>43</v>
          </cell>
          <cell r="B207" t="str">
            <v>Portopalo di Capo Passero</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row>
        <row r="208">
          <cell r="A208">
            <v>43</v>
          </cell>
          <cell r="B208" t="str">
            <v>Scoglitti</v>
          </cell>
          <cell r="C208">
            <v>0</v>
          </cell>
          <cell r="D208">
            <v>0</v>
          </cell>
          <cell r="E208">
            <v>0</v>
          </cell>
          <cell r="F208">
            <v>0</v>
          </cell>
          <cell r="G208">
            <v>0</v>
          </cell>
          <cell r="H208">
            <v>0</v>
          </cell>
          <cell r="I208">
            <v>1</v>
          </cell>
          <cell r="J208">
            <v>1</v>
          </cell>
          <cell r="K208">
            <v>0</v>
          </cell>
          <cell r="L208">
            <v>0</v>
          </cell>
          <cell r="M208">
            <v>0</v>
          </cell>
          <cell r="N208">
            <v>0</v>
          </cell>
          <cell r="O208">
            <v>0</v>
          </cell>
          <cell r="P208">
            <v>0</v>
          </cell>
          <cell r="Q208">
            <v>0</v>
          </cell>
          <cell r="R208">
            <v>0</v>
          </cell>
        </row>
        <row r="209">
          <cell r="A209">
            <v>44</v>
          </cell>
          <cell r="B209" t="str">
            <v>Porto Empedocle</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row>
        <row r="210">
          <cell r="A210">
            <v>44</v>
          </cell>
          <cell r="B210" t="str">
            <v>Licata</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row>
        <row r="211">
          <cell r="A211">
            <v>44</v>
          </cell>
          <cell r="B211" t="str">
            <v>Gela</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row>
        <row r="212">
          <cell r="A212">
            <v>44</v>
          </cell>
          <cell r="B212" t="str">
            <v>Sciacca</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row>
        <row r="213">
          <cell r="A213">
            <v>44</v>
          </cell>
          <cell r="B213" t="str">
            <v>Lampedusa</v>
          </cell>
          <cell r="C213">
            <v>0</v>
          </cell>
          <cell r="D213">
            <v>0</v>
          </cell>
          <cell r="E213">
            <v>0</v>
          </cell>
          <cell r="F213">
            <v>0</v>
          </cell>
          <cell r="G213">
            <v>0</v>
          </cell>
          <cell r="H213">
            <v>0</v>
          </cell>
          <cell r="I213">
            <v>2</v>
          </cell>
          <cell r="J213">
            <v>2</v>
          </cell>
          <cell r="K213">
            <v>1</v>
          </cell>
          <cell r="L213">
            <v>0</v>
          </cell>
          <cell r="M213">
            <v>0</v>
          </cell>
          <cell r="N213">
            <v>0</v>
          </cell>
          <cell r="O213">
            <v>0</v>
          </cell>
          <cell r="P213">
            <v>0</v>
          </cell>
          <cell r="Q213">
            <v>0</v>
          </cell>
          <cell r="R213">
            <v>0</v>
          </cell>
        </row>
        <row r="214">
          <cell r="A214">
            <v>45</v>
          </cell>
          <cell r="B214" t="str">
            <v>Mazara del Vallo</v>
          </cell>
          <cell r="C214">
            <v>0</v>
          </cell>
          <cell r="D214">
            <v>0</v>
          </cell>
          <cell r="E214">
            <v>0</v>
          </cell>
          <cell r="F214">
            <v>0</v>
          </cell>
          <cell r="G214">
            <v>0</v>
          </cell>
          <cell r="H214">
            <v>1</v>
          </cell>
          <cell r="I214">
            <v>3</v>
          </cell>
          <cell r="J214">
            <v>0</v>
          </cell>
          <cell r="K214">
            <v>0</v>
          </cell>
          <cell r="L214">
            <v>0</v>
          </cell>
          <cell r="M214">
            <v>0</v>
          </cell>
          <cell r="N214">
            <v>0</v>
          </cell>
          <cell r="O214">
            <v>0</v>
          </cell>
          <cell r="P214">
            <v>0</v>
          </cell>
          <cell r="Q214">
            <v>0</v>
          </cell>
          <cell r="R214">
            <v>0</v>
          </cell>
        </row>
        <row r="215">
          <cell r="A215">
            <v>46</v>
          </cell>
          <cell r="B215" t="str">
            <v>Trapani</v>
          </cell>
          <cell r="C215">
            <v>0</v>
          </cell>
          <cell r="D215">
            <v>0</v>
          </cell>
          <cell r="E215">
            <v>1</v>
          </cell>
          <cell r="F215">
            <v>0</v>
          </cell>
          <cell r="G215">
            <v>0</v>
          </cell>
          <cell r="H215">
            <v>1</v>
          </cell>
          <cell r="I215">
            <v>0</v>
          </cell>
          <cell r="J215">
            <v>0</v>
          </cell>
          <cell r="K215">
            <v>1</v>
          </cell>
          <cell r="L215">
            <v>0</v>
          </cell>
          <cell r="M215">
            <v>0</v>
          </cell>
          <cell r="N215">
            <v>0</v>
          </cell>
          <cell r="O215">
            <v>0</v>
          </cell>
          <cell r="P215">
            <v>0</v>
          </cell>
          <cell r="Q215">
            <v>0</v>
          </cell>
          <cell r="R215">
            <v>0</v>
          </cell>
        </row>
        <row r="216">
          <cell r="A216">
            <v>46</v>
          </cell>
          <cell r="B216" t="str">
            <v>Marsala</v>
          </cell>
          <cell r="C216">
            <v>0</v>
          </cell>
          <cell r="D216">
            <v>0</v>
          </cell>
          <cell r="E216">
            <v>0</v>
          </cell>
          <cell r="F216">
            <v>0</v>
          </cell>
          <cell r="G216">
            <v>0</v>
          </cell>
          <cell r="H216">
            <v>0</v>
          </cell>
          <cell r="I216">
            <v>0</v>
          </cell>
          <cell r="J216">
            <v>1</v>
          </cell>
          <cell r="K216">
            <v>0</v>
          </cell>
          <cell r="L216">
            <v>0</v>
          </cell>
          <cell r="M216">
            <v>0</v>
          </cell>
          <cell r="N216">
            <v>0</v>
          </cell>
          <cell r="O216">
            <v>0</v>
          </cell>
          <cell r="P216">
            <v>0</v>
          </cell>
          <cell r="Q216">
            <v>0</v>
          </cell>
          <cell r="R216">
            <v>0</v>
          </cell>
        </row>
        <row r="217">
          <cell r="A217">
            <v>46</v>
          </cell>
          <cell r="B217" t="str">
            <v>Castellammare del Golfo</v>
          </cell>
          <cell r="C217">
            <v>0</v>
          </cell>
          <cell r="D217">
            <v>1</v>
          </cell>
          <cell r="E217">
            <v>0</v>
          </cell>
          <cell r="F217">
            <v>0</v>
          </cell>
          <cell r="G217">
            <v>0</v>
          </cell>
          <cell r="H217">
            <v>1</v>
          </cell>
          <cell r="I217">
            <v>0</v>
          </cell>
          <cell r="J217">
            <v>0</v>
          </cell>
          <cell r="K217">
            <v>0</v>
          </cell>
          <cell r="L217">
            <v>0</v>
          </cell>
          <cell r="M217">
            <v>0</v>
          </cell>
          <cell r="N217">
            <v>0</v>
          </cell>
          <cell r="O217">
            <v>0</v>
          </cell>
          <cell r="P217">
            <v>0</v>
          </cell>
          <cell r="Q217">
            <v>0</v>
          </cell>
          <cell r="R217">
            <v>0</v>
          </cell>
        </row>
        <row r="218">
          <cell r="A218">
            <v>46</v>
          </cell>
          <cell r="B218" t="str">
            <v>Pantelleria</v>
          </cell>
          <cell r="C218">
            <v>0</v>
          </cell>
          <cell r="D218">
            <v>0</v>
          </cell>
          <cell r="E218">
            <v>0</v>
          </cell>
          <cell r="F218">
            <v>0</v>
          </cell>
          <cell r="G218">
            <v>0</v>
          </cell>
          <cell r="H218">
            <v>0</v>
          </cell>
          <cell r="I218">
            <v>1</v>
          </cell>
          <cell r="J218">
            <v>0</v>
          </cell>
          <cell r="K218">
            <v>0</v>
          </cell>
          <cell r="L218">
            <v>0</v>
          </cell>
          <cell r="M218">
            <v>0</v>
          </cell>
          <cell r="N218">
            <v>0</v>
          </cell>
          <cell r="O218">
            <v>0</v>
          </cell>
          <cell r="P218">
            <v>0</v>
          </cell>
          <cell r="Q218">
            <v>0</v>
          </cell>
          <cell r="R218">
            <v>0</v>
          </cell>
        </row>
        <row r="219">
          <cell r="A219">
            <v>46</v>
          </cell>
          <cell r="B219" t="str">
            <v>Favignana</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row>
        <row r="220">
          <cell r="A220">
            <v>46</v>
          </cell>
          <cell r="B220" t="str">
            <v>Marettimo</v>
          </cell>
          <cell r="C220">
            <v>0</v>
          </cell>
          <cell r="D220">
            <v>0</v>
          </cell>
          <cell r="E220">
            <v>0</v>
          </cell>
          <cell r="F220">
            <v>0</v>
          </cell>
          <cell r="G220">
            <v>0</v>
          </cell>
          <cell r="H220">
            <v>0</v>
          </cell>
          <cell r="I220">
            <v>0</v>
          </cell>
          <cell r="J220">
            <v>0</v>
          </cell>
          <cell r="K220">
            <v>1</v>
          </cell>
          <cell r="L220">
            <v>0</v>
          </cell>
          <cell r="M220">
            <v>0</v>
          </cell>
          <cell r="N220">
            <v>0</v>
          </cell>
          <cell r="O220">
            <v>0</v>
          </cell>
          <cell r="P220">
            <v>0</v>
          </cell>
          <cell r="Q220">
            <v>0</v>
          </cell>
          <cell r="R220">
            <v>0</v>
          </cell>
        </row>
        <row r="221">
          <cell r="A221">
            <v>46</v>
          </cell>
          <cell r="B221" t="str">
            <v>Levanzo</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row>
        <row r="222">
          <cell r="A222">
            <v>47</v>
          </cell>
          <cell r="B222" t="str">
            <v>Palermo</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row>
        <row r="223">
          <cell r="A223">
            <v>48</v>
          </cell>
          <cell r="B223" t="str">
            <v>Milazzo</v>
          </cell>
          <cell r="C223">
            <v>0</v>
          </cell>
          <cell r="D223">
            <v>1</v>
          </cell>
          <cell r="E223">
            <v>1</v>
          </cell>
          <cell r="F223">
            <v>2</v>
          </cell>
          <cell r="G223">
            <v>0</v>
          </cell>
          <cell r="H223">
            <v>0</v>
          </cell>
          <cell r="I223">
            <v>1</v>
          </cell>
          <cell r="J223">
            <v>2</v>
          </cell>
          <cell r="K223">
            <v>0</v>
          </cell>
          <cell r="L223">
            <v>0</v>
          </cell>
          <cell r="M223">
            <v>0</v>
          </cell>
          <cell r="N223">
            <v>0</v>
          </cell>
          <cell r="O223">
            <v>0</v>
          </cell>
          <cell r="P223">
            <v>0</v>
          </cell>
          <cell r="Q223">
            <v>0</v>
          </cell>
          <cell r="R223">
            <v>0</v>
          </cell>
        </row>
        <row r="224">
          <cell r="A224">
            <v>48</v>
          </cell>
          <cell r="B224" t="str">
            <v>S.Agata di Militello</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row>
        <row r="225">
          <cell r="A225">
            <v>48</v>
          </cell>
          <cell r="B225" t="str">
            <v>Lipari</v>
          </cell>
          <cell r="C225">
            <v>0</v>
          </cell>
          <cell r="D225">
            <v>0</v>
          </cell>
          <cell r="E225">
            <v>0</v>
          </cell>
          <cell r="F225">
            <v>1</v>
          </cell>
          <cell r="G225">
            <v>0</v>
          </cell>
          <cell r="H225">
            <v>0</v>
          </cell>
          <cell r="I225">
            <v>1</v>
          </cell>
          <cell r="J225">
            <v>0</v>
          </cell>
          <cell r="K225">
            <v>1</v>
          </cell>
          <cell r="L225">
            <v>0</v>
          </cell>
          <cell r="M225">
            <v>0</v>
          </cell>
          <cell r="N225">
            <v>0</v>
          </cell>
          <cell r="O225">
            <v>0</v>
          </cell>
          <cell r="P225">
            <v>0</v>
          </cell>
          <cell r="Q225">
            <v>0</v>
          </cell>
          <cell r="R225">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 val="2.2"/>
      <sheetName val="2.3-2.4"/>
      <sheetName val="2.5 "/>
      <sheetName val="grafici"/>
      <sheetName val="graf1234 old"/>
      <sheetName val="Foglio1"/>
      <sheetName val="Foglio2"/>
    </sheetNames>
    <sheetDataSet>
      <sheetData sheetId="0">
        <row r="5">
          <cell r="C5">
            <v>29</v>
          </cell>
          <cell r="D5">
            <v>23</v>
          </cell>
          <cell r="E5">
            <v>9</v>
          </cell>
          <cell r="F5">
            <v>21</v>
          </cell>
          <cell r="G5">
            <v>2</v>
          </cell>
          <cell r="H5">
            <v>84</v>
          </cell>
          <cell r="I5">
            <v>169</v>
          </cell>
          <cell r="J5">
            <v>12</v>
          </cell>
          <cell r="K5">
            <v>20</v>
          </cell>
          <cell r="L5">
            <v>147</v>
          </cell>
          <cell r="M5">
            <v>14</v>
          </cell>
          <cell r="N5">
            <v>362</v>
          </cell>
          <cell r="O5">
            <v>446</v>
          </cell>
        </row>
        <row r="6">
          <cell r="C6">
            <v>22</v>
          </cell>
          <cell r="D6">
            <v>4</v>
          </cell>
          <cell r="E6">
            <v>4</v>
          </cell>
          <cell r="F6">
            <v>10</v>
          </cell>
          <cell r="G6">
            <v>0</v>
          </cell>
          <cell r="H6">
            <v>40</v>
          </cell>
          <cell r="I6">
            <v>22</v>
          </cell>
          <cell r="J6">
            <v>5</v>
          </cell>
          <cell r="K6">
            <v>35</v>
          </cell>
          <cell r="L6">
            <v>71</v>
          </cell>
          <cell r="M6">
            <v>0</v>
          </cell>
          <cell r="N6">
            <v>133</v>
          </cell>
          <cell r="O6">
            <v>173</v>
          </cell>
        </row>
        <row r="7">
          <cell r="C7">
            <v>202</v>
          </cell>
          <cell r="D7">
            <v>117</v>
          </cell>
          <cell r="E7">
            <v>3</v>
          </cell>
          <cell r="F7">
            <v>66</v>
          </cell>
          <cell r="G7">
            <v>1</v>
          </cell>
          <cell r="H7">
            <v>389</v>
          </cell>
          <cell r="I7">
            <v>231</v>
          </cell>
          <cell r="J7">
            <v>28</v>
          </cell>
          <cell r="K7">
            <v>155</v>
          </cell>
          <cell r="L7">
            <v>572</v>
          </cell>
          <cell r="M7">
            <v>13</v>
          </cell>
          <cell r="N7">
            <v>999</v>
          </cell>
          <cell r="O7">
            <v>1388</v>
          </cell>
        </row>
        <row r="8">
          <cell r="C8">
            <v>5</v>
          </cell>
          <cell r="D8">
            <v>3</v>
          </cell>
          <cell r="E8">
            <v>1</v>
          </cell>
          <cell r="F8">
            <v>13</v>
          </cell>
          <cell r="G8">
            <v>0</v>
          </cell>
          <cell r="H8">
            <v>22</v>
          </cell>
          <cell r="I8">
            <v>59</v>
          </cell>
          <cell r="J8">
            <v>13</v>
          </cell>
          <cell r="K8">
            <v>12</v>
          </cell>
          <cell r="L8">
            <v>318</v>
          </cell>
          <cell r="M8">
            <v>0</v>
          </cell>
          <cell r="N8">
            <v>402</v>
          </cell>
          <cell r="O8">
            <v>424</v>
          </cell>
        </row>
        <row r="9">
          <cell r="C9">
            <v>337</v>
          </cell>
          <cell r="D9">
            <v>372</v>
          </cell>
          <cell r="E9">
            <v>44</v>
          </cell>
          <cell r="F9">
            <v>397</v>
          </cell>
          <cell r="G9">
            <v>0</v>
          </cell>
          <cell r="H9">
            <v>1150</v>
          </cell>
          <cell r="I9">
            <v>172</v>
          </cell>
          <cell r="J9">
            <v>32</v>
          </cell>
          <cell r="K9">
            <v>97</v>
          </cell>
          <cell r="L9">
            <v>2995</v>
          </cell>
          <cell r="M9">
            <v>9</v>
          </cell>
          <cell r="N9">
            <v>3305</v>
          </cell>
          <cell r="O9">
            <v>4455</v>
          </cell>
        </row>
        <row r="10">
          <cell r="C10">
            <v>0</v>
          </cell>
          <cell r="D10">
            <v>0</v>
          </cell>
          <cell r="E10">
            <v>0</v>
          </cell>
          <cell r="F10">
            <v>0</v>
          </cell>
          <cell r="G10">
            <v>0</v>
          </cell>
          <cell r="H10">
            <v>0</v>
          </cell>
          <cell r="I10">
            <v>5</v>
          </cell>
          <cell r="J10">
            <v>2</v>
          </cell>
          <cell r="K10">
            <v>13</v>
          </cell>
          <cell r="L10">
            <v>31</v>
          </cell>
          <cell r="M10">
            <v>1</v>
          </cell>
          <cell r="N10">
            <v>52</v>
          </cell>
          <cell r="O10">
            <v>52</v>
          </cell>
        </row>
        <row r="11">
          <cell r="C11">
            <v>367</v>
          </cell>
          <cell r="D11">
            <v>130</v>
          </cell>
          <cell r="E11">
            <v>27</v>
          </cell>
          <cell r="F11">
            <v>114</v>
          </cell>
          <cell r="G11">
            <v>6</v>
          </cell>
          <cell r="H11">
            <v>644</v>
          </cell>
          <cell r="I11">
            <v>294</v>
          </cell>
          <cell r="J11">
            <v>84</v>
          </cell>
          <cell r="K11">
            <v>178</v>
          </cell>
          <cell r="L11">
            <v>340</v>
          </cell>
          <cell r="M11">
            <v>40</v>
          </cell>
          <cell r="N11">
            <v>936</v>
          </cell>
          <cell r="O11">
            <v>1580</v>
          </cell>
        </row>
        <row r="12">
          <cell r="C12">
            <v>52</v>
          </cell>
          <cell r="D12">
            <v>18</v>
          </cell>
          <cell r="E12">
            <v>3</v>
          </cell>
          <cell r="F12">
            <v>8</v>
          </cell>
          <cell r="G12">
            <v>1</v>
          </cell>
          <cell r="H12">
            <v>82</v>
          </cell>
          <cell r="I12">
            <v>99</v>
          </cell>
          <cell r="J12">
            <v>46</v>
          </cell>
          <cell r="K12">
            <v>52</v>
          </cell>
          <cell r="L12">
            <v>174</v>
          </cell>
          <cell r="M12">
            <v>8</v>
          </cell>
          <cell r="N12">
            <v>379</v>
          </cell>
          <cell r="O12">
            <v>461</v>
          </cell>
        </row>
        <row r="13">
          <cell r="C13">
            <v>32</v>
          </cell>
          <cell r="D13">
            <v>53</v>
          </cell>
          <cell r="E13">
            <v>5</v>
          </cell>
          <cell r="F13">
            <v>36</v>
          </cell>
          <cell r="G13">
            <v>0</v>
          </cell>
          <cell r="H13">
            <v>126</v>
          </cell>
          <cell r="I13">
            <v>176</v>
          </cell>
          <cell r="J13">
            <v>53</v>
          </cell>
          <cell r="K13">
            <v>111</v>
          </cell>
          <cell r="L13">
            <v>190</v>
          </cell>
          <cell r="M13">
            <v>19</v>
          </cell>
          <cell r="N13">
            <v>549</v>
          </cell>
          <cell r="O13">
            <v>675</v>
          </cell>
        </row>
        <row r="14">
          <cell r="C14">
            <v>194</v>
          </cell>
          <cell r="D14">
            <v>198</v>
          </cell>
          <cell r="E14">
            <v>5</v>
          </cell>
          <cell r="F14">
            <v>62</v>
          </cell>
          <cell r="G14">
            <v>37</v>
          </cell>
          <cell r="H14">
            <v>496</v>
          </cell>
          <cell r="I14">
            <v>235</v>
          </cell>
          <cell r="J14">
            <v>48</v>
          </cell>
          <cell r="K14">
            <v>206</v>
          </cell>
          <cell r="L14">
            <v>274</v>
          </cell>
          <cell r="M14">
            <v>67</v>
          </cell>
          <cell r="N14">
            <v>830</v>
          </cell>
          <cell r="O14">
            <v>1326</v>
          </cell>
        </row>
        <row r="15">
          <cell r="C15">
            <v>62</v>
          </cell>
          <cell r="D15">
            <v>43</v>
          </cell>
          <cell r="E15">
            <v>0</v>
          </cell>
          <cell r="F15">
            <v>5</v>
          </cell>
          <cell r="G15">
            <v>0</v>
          </cell>
          <cell r="H15">
            <v>110</v>
          </cell>
          <cell r="I15">
            <v>97</v>
          </cell>
          <cell r="J15">
            <v>31</v>
          </cell>
          <cell r="K15">
            <v>54</v>
          </cell>
          <cell r="L15">
            <v>55</v>
          </cell>
          <cell r="M15">
            <v>1</v>
          </cell>
          <cell r="N15">
            <v>238</v>
          </cell>
          <cell r="O15">
            <v>348</v>
          </cell>
        </row>
        <row r="16">
          <cell r="C16">
            <v>106</v>
          </cell>
          <cell r="D16">
            <v>60</v>
          </cell>
          <cell r="E16">
            <v>1</v>
          </cell>
          <cell r="F16">
            <v>8</v>
          </cell>
          <cell r="G16">
            <v>0</v>
          </cell>
          <cell r="H16">
            <v>175</v>
          </cell>
          <cell r="I16">
            <v>91</v>
          </cell>
          <cell r="J16">
            <v>40</v>
          </cell>
          <cell r="K16">
            <v>107</v>
          </cell>
          <cell r="L16">
            <v>110</v>
          </cell>
          <cell r="M16">
            <v>8</v>
          </cell>
          <cell r="N16">
            <v>356</v>
          </cell>
          <cell r="O16">
            <v>531</v>
          </cell>
        </row>
        <row r="17">
          <cell r="C17">
            <v>17</v>
          </cell>
          <cell r="D17">
            <v>0</v>
          </cell>
          <cell r="E17">
            <v>1</v>
          </cell>
          <cell r="F17">
            <v>1</v>
          </cell>
          <cell r="G17">
            <v>2</v>
          </cell>
          <cell r="H17">
            <v>21</v>
          </cell>
          <cell r="I17">
            <v>52</v>
          </cell>
          <cell r="J17">
            <v>12</v>
          </cell>
          <cell r="K17">
            <v>23</v>
          </cell>
          <cell r="L17">
            <v>47</v>
          </cell>
          <cell r="M17">
            <v>4</v>
          </cell>
          <cell r="N17">
            <v>138</v>
          </cell>
          <cell r="O17">
            <v>159</v>
          </cell>
        </row>
        <row r="18">
          <cell r="C18">
            <v>48</v>
          </cell>
          <cell r="D18">
            <v>26</v>
          </cell>
          <cell r="E18">
            <v>17</v>
          </cell>
          <cell r="F18">
            <v>52</v>
          </cell>
          <cell r="G18">
            <v>2</v>
          </cell>
          <cell r="H18">
            <v>145</v>
          </cell>
          <cell r="I18">
            <v>148</v>
          </cell>
          <cell r="J18">
            <v>23</v>
          </cell>
          <cell r="K18">
            <v>68</v>
          </cell>
          <cell r="L18">
            <v>195</v>
          </cell>
          <cell r="M18">
            <v>12</v>
          </cell>
          <cell r="N18">
            <v>446</v>
          </cell>
          <cell r="O18">
            <v>591</v>
          </cell>
        </row>
        <row r="19">
          <cell r="C19">
            <v>502</v>
          </cell>
          <cell r="D19">
            <v>197</v>
          </cell>
          <cell r="E19">
            <v>30</v>
          </cell>
          <cell r="F19">
            <v>176</v>
          </cell>
          <cell r="G19">
            <v>0</v>
          </cell>
          <cell r="H19">
            <v>905</v>
          </cell>
          <cell r="I19">
            <v>752</v>
          </cell>
          <cell r="J19">
            <v>136</v>
          </cell>
          <cell r="K19">
            <v>866</v>
          </cell>
          <cell r="L19">
            <v>1534</v>
          </cell>
          <cell r="M19">
            <v>77</v>
          </cell>
          <cell r="N19">
            <v>3365</v>
          </cell>
          <cell r="O19">
            <v>4270</v>
          </cell>
        </row>
        <row r="20">
          <cell r="C20">
            <v>94</v>
          </cell>
          <cell r="D20">
            <v>30</v>
          </cell>
          <cell r="E20">
            <v>6</v>
          </cell>
          <cell r="F20">
            <v>21</v>
          </cell>
          <cell r="G20">
            <v>0</v>
          </cell>
          <cell r="H20">
            <v>151</v>
          </cell>
          <cell r="I20">
            <v>136</v>
          </cell>
          <cell r="J20">
            <v>31</v>
          </cell>
          <cell r="K20">
            <v>134</v>
          </cell>
          <cell r="L20">
            <v>174</v>
          </cell>
          <cell r="M20">
            <v>2</v>
          </cell>
          <cell r="N20">
            <v>477</v>
          </cell>
          <cell r="O20">
            <v>628</v>
          </cell>
        </row>
        <row r="21">
          <cell r="C21">
            <v>50</v>
          </cell>
          <cell r="D21">
            <v>14</v>
          </cell>
          <cell r="E21">
            <v>8</v>
          </cell>
          <cell r="F21">
            <v>6</v>
          </cell>
          <cell r="G21">
            <v>5</v>
          </cell>
          <cell r="H21">
            <v>83</v>
          </cell>
          <cell r="I21">
            <v>88</v>
          </cell>
          <cell r="J21">
            <v>4</v>
          </cell>
          <cell r="K21">
            <v>79</v>
          </cell>
          <cell r="L21">
            <v>69</v>
          </cell>
          <cell r="M21">
            <v>22</v>
          </cell>
          <cell r="N21">
            <v>262</v>
          </cell>
          <cell r="O21">
            <v>345</v>
          </cell>
        </row>
        <row r="22">
          <cell r="C22">
            <v>11</v>
          </cell>
          <cell r="D22">
            <v>0</v>
          </cell>
          <cell r="E22">
            <v>0</v>
          </cell>
          <cell r="F22">
            <v>0</v>
          </cell>
          <cell r="G22">
            <v>0</v>
          </cell>
          <cell r="H22">
            <v>11</v>
          </cell>
          <cell r="I22">
            <v>0</v>
          </cell>
          <cell r="J22">
            <v>0</v>
          </cell>
          <cell r="K22">
            <v>0</v>
          </cell>
          <cell r="L22">
            <v>0</v>
          </cell>
          <cell r="M22">
            <v>0</v>
          </cell>
          <cell r="N22">
            <v>0</v>
          </cell>
          <cell r="O22">
            <v>11</v>
          </cell>
        </row>
        <row r="23">
          <cell r="C23">
            <v>57</v>
          </cell>
          <cell r="D23">
            <v>14</v>
          </cell>
          <cell r="E23">
            <v>9</v>
          </cell>
          <cell r="F23">
            <v>7</v>
          </cell>
          <cell r="G23">
            <v>0</v>
          </cell>
          <cell r="H23">
            <v>87</v>
          </cell>
          <cell r="I23">
            <v>45</v>
          </cell>
          <cell r="J23">
            <v>2</v>
          </cell>
          <cell r="K23">
            <v>79</v>
          </cell>
          <cell r="L23">
            <v>69</v>
          </cell>
          <cell r="M23">
            <v>0</v>
          </cell>
          <cell r="N23">
            <v>195</v>
          </cell>
          <cell r="O23">
            <v>282</v>
          </cell>
        </row>
        <row r="24">
          <cell r="C24">
            <v>170</v>
          </cell>
          <cell r="D24">
            <v>1</v>
          </cell>
          <cell r="E24">
            <v>6</v>
          </cell>
          <cell r="F24">
            <v>20</v>
          </cell>
          <cell r="G24">
            <v>26</v>
          </cell>
          <cell r="H24">
            <v>223</v>
          </cell>
          <cell r="I24">
            <v>203</v>
          </cell>
          <cell r="J24">
            <v>26</v>
          </cell>
          <cell r="K24">
            <v>246</v>
          </cell>
          <cell r="L24">
            <v>193</v>
          </cell>
          <cell r="M24">
            <v>45</v>
          </cell>
          <cell r="N24">
            <v>713</v>
          </cell>
          <cell r="O24">
            <v>936</v>
          </cell>
        </row>
        <row r="25">
          <cell r="C25">
            <v>66</v>
          </cell>
          <cell r="D25">
            <v>6</v>
          </cell>
          <cell r="E25">
            <v>10</v>
          </cell>
          <cell r="F25">
            <v>10</v>
          </cell>
          <cell r="G25">
            <v>0</v>
          </cell>
          <cell r="H25">
            <v>92</v>
          </cell>
          <cell r="I25">
            <v>48</v>
          </cell>
          <cell r="J25">
            <v>4</v>
          </cell>
          <cell r="K25">
            <v>59</v>
          </cell>
          <cell r="L25">
            <v>28</v>
          </cell>
          <cell r="M25">
            <v>1</v>
          </cell>
          <cell r="N25">
            <v>140</v>
          </cell>
          <cell r="O25">
            <v>232</v>
          </cell>
        </row>
        <row r="26">
          <cell r="C26">
            <v>5</v>
          </cell>
          <cell r="D26">
            <v>0</v>
          </cell>
          <cell r="E26">
            <v>1</v>
          </cell>
          <cell r="F26">
            <v>1</v>
          </cell>
          <cell r="G26">
            <v>0</v>
          </cell>
          <cell r="H26">
            <v>7</v>
          </cell>
          <cell r="I26">
            <v>119</v>
          </cell>
          <cell r="J26">
            <v>6</v>
          </cell>
          <cell r="K26">
            <v>63</v>
          </cell>
          <cell r="L26">
            <v>33</v>
          </cell>
          <cell r="M26">
            <v>0</v>
          </cell>
          <cell r="N26">
            <v>221</v>
          </cell>
          <cell r="O26">
            <v>228</v>
          </cell>
        </row>
        <row r="27">
          <cell r="C27">
            <v>11</v>
          </cell>
          <cell r="D27">
            <v>1</v>
          </cell>
          <cell r="E27">
            <v>2</v>
          </cell>
          <cell r="F27">
            <v>1</v>
          </cell>
          <cell r="G27">
            <v>0</v>
          </cell>
          <cell r="H27">
            <v>15</v>
          </cell>
          <cell r="I27">
            <v>0</v>
          </cell>
          <cell r="J27">
            <v>0</v>
          </cell>
          <cell r="K27">
            <v>0</v>
          </cell>
          <cell r="L27">
            <v>0</v>
          </cell>
          <cell r="M27">
            <v>0</v>
          </cell>
          <cell r="N27">
            <v>0</v>
          </cell>
          <cell r="O27">
            <v>15</v>
          </cell>
        </row>
        <row r="28">
          <cell r="C28">
            <v>206</v>
          </cell>
          <cell r="D28">
            <v>8</v>
          </cell>
          <cell r="E28">
            <v>15</v>
          </cell>
          <cell r="F28">
            <v>8</v>
          </cell>
          <cell r="G28">
            <v>0</v>
          </cell>
          <cell r="H28">
            <v>237</v>
          </cell>
          <cell r="I28">
            <v>268</v>
          </cell>
          <cell r="J28">
            <v>37</v>
          </cell>
          <cell r="K28">
            <v>111</v>
          </cell>
          <cell r="L28">
            <v>35</v>
          </cell>
          <cell r="M28">
            <v>0</v>
          </cell>
          <cell r="N28">
            <v>451</v>
          </cell>
          <cell r="O28">
            <v>688</v>
          </cell>
        </row>
        <row r="29">
          <cell r="C29">
            <v>90</v>
          </cell>
          <cell r="D29">
            <v>0</v>
          </cell>
          <cell r="E29">
            <v>1</v>
          </cell>
          <cell r="F29">
            <v>0</v>
          </cell>
          <cell r="G29">
            <v>3</v>
          </cell>
          <cell r="H29">
            <v>94</v>
          </cell>
          <cell r="I29">
            <v>22</v>
          </cell>
          <cell r="J29">
            <v>5</v>
          </cell>
          <cell r="K29">
            <v>22</v>
          </cell>
          <cell r="L29">
            <v>11</v>
          </cell>
          <cell r="M29">
            <v>5</v>
          </cell>
          <cell r="N29">
            <v>65</v>
          </cell>
          <cell r="O29">
            <v>159</v>
          </cell>
        </row>
        <row r="30">
          <cell r="C30">
            <v>66</v>
          </cell>
          <cell r="D30">
            <v>7</v>
          </cell>
          <cell r="E30">
            <v>14</v>
          </cell>
          <cell r="F30">
            <v>11</v>
          </cell>
          <cell r="G30">
            <v>18</v>
          </cell>
          <cell r="H30">
            <v>116</v>
          </cell>
          <cell r="I30">
            <v>264</v>
          </cell>
          <cell r="J30">
            <v>10</v>
          </cell>
          <cell r="K30">
            <v>66</v>
          </cell>
          <cell r="L30">
            <v>43</v>
          </cell>
          <cell r="M30">
            <v>29</v>
          </cell>
          <cell r="N30">
            <v>412</v>
          </cell>
          <cell r="O30">
            <v>528</v>
          </cell>
        </row>
        <row r="31">
          <cell r="C31">
            <v>34</v>
          </cell>
          <cell r="D31">
            <v>10</v>
          </cell>
          <cell r="E31">
            <v>3</v>
          </cell>
          <cell r="F31">
            <v>6</v>
          </cell>
          <cell r="G31">
            <v>0</v>
          </cell>
          <cell r="H31">
            <v>53</v>
          </cell>
          <cell r="I31">
            <v>64</v>
          </cell>
          <cell r="J31">
            <v>2</v>
          </cell>
          <cell r="K31">
            <v>18</v>
          </cell>
          <cell r="L31">
            <v>8</v>
          </cell>
          <cell r="M31">
            <v>0</v>
          </cell>
          <cell r="N31">
            <v>92</v>
          </cell>
          <cell r="O31">
            <v>145</v>
          </cell>
        </row>
        <row r="32">
          <cell r="C32">
            <v>151</v>
          </cell>
          <cell r="D32">
            <v>27</v>
          </cell>
          <cell r="E32">
            <v>1</v>
          </cell>
          <cell r="F32">
            <v>12</v>
          </cell>
          <cell r="G32">
            <v>0</v>
          </cell>
          <cell r="H32">
            <v>191</v>
          </cell>
          <cell r="I32">
            <v>321</v>
          </cell>
          <cell r="J32">
            <v>84</v>
          </cell>
          <cell r="K32">
            <v>121</v>
          </cell>
          <cell r="L32">
            <v>54</v>
          </cell>
          <cell r="M32">
            <v>6</v>
          </cell>
          <cell r="N32">
            <v>586</v>
          </cell>
          <cell r="O32">
            <v>777</v>
          </cell>
        </row>
        <row r="33">
          <cell r="C33">
            <v>59</v>
          </cell>
          <cell r="D33">
            <v>2</v>
          </cell>
          <cell r="E33">
            <v>3</v>
          </cell>
          <cell r="F33">
            <v>1</v>
          </cell>
          <cell r="G33">
            <v>0</v>
          </cell>
          <cell r="H33">
            <v>65</v>
          </cell>
          <cell r="I33">
            <v>8</v>
          </cell>
          <cell r="J33">
            <v>0</v>
          </cell>
          <cell r="K33">
            <v>2</v>
          </cell>
          <cell r="L33">
            <v>1</v>
          </cell>
          <cell r="M33">
            <v>0</v>
          </cell>
          <cell r="N33">
            <v>11</v>
          </cell>
          <cell r="O33">
            <v>76</v>
          </cell>
        </row>
        <row r="34">
          <cell r="C34">
            <v>17</v>
          </cell>
          <cell r="D34">
            <v>0</v>
          </cell>
          <cell r="E34">
            <v>0</v>
          </cell>
          <cell r="F34">
            <v>0</v>
          </cell>
          <cell r="G34">
            <v>0</v>
          </cell>
          <cell r="H34">
            <v>17</v>
          </cell>
          <cell r="I34">
            <v>85</v>
          </cell>
          <cell r="J34">
            <v>0</v>
          </cell>
          <cell r="K34">
            <v>4</v>
          </cell>
          <cell r="L34">
            <v>0</v>
          </cell>
          <cell r="M34">
            <v>0</v>
          </cell>
          <cell r="N34">
            <v>89</v>
          </cell>
          <cell r="O34">
            <v>106</v>
          </cell>
        </row>
        <row r="35">
          <cell r="C35">
            <v>18</v>
          </cell>
          <cell r="D35">
            <v>6</v>
          </cell>
          <cell r="E35">
            <v>3</v>
          </cell>
          <cell r="F35">
            <v>1</v>
          </cell>
          <cell r="G35">
            <v>3</v>
          </cell>
          <cell r="H35">
            <v>31</v>
          </cell>
          <cell r="I35">
            <v>117</v>
          </cell>
          <cell r="J35">
            <v>0</v>
          </cell>
          <cell r="K35">
            <v>36</v>
          </cell>
          <cell r="L35">
            <v>14</v>
          </cell>
          <cell r="M35">
            <v>2</v>
          </cell>
          <cell r="N35">
            <v>169</v>
          </cell>
          <cell r="O35">
            <v>200</v>
          </cell>
        </row>
        <row r="36">
          <cell r="C36">
            <v>112</v>
          </cell>
          <cell r="D36">
            <v>0</v>
          </cell>
          <cell r="E36">
            <v>0</v>
          </cell>
          <cell r="F36">
            <v>0</v>
          </cell>
          <cell r="G36">
            <v>0</v>
          </cell>
          <cell r="H36">
            <v>112</v>
          </cell>
          <cell r="I36">
            <v>31</v>
          </cell>
          <cell r="J36">
            <v>0</v>
          </cell>
          <cell r="K36">
            <v>0</v>
          </cell>
          <cell r="L36">
            <v>0</v>
          </cell>
          <cell r="M36">
            <v>0</v>
          </cell>
          <cell r="N36">
            <v>31</v>
          </cell>
          <cell r="O36">
            <v>143</v>
          </cell>
        </row>
        <row r="37">
          <cell r="C37">
            <v>6</v>
          </cell>
          <cell r="D37">
            <v>3</v>
          </cell>
          <cell r="E37">
            <v>1</v>
          </cell>
          <cell r="F37">
            <v>4</v>
          </cell>
          <cell r="G37">
            <v>0</v>
          </cell>
          <cell r="H37">
            <v>14</v>
          </cell>
          <cell r="I37">
            <v>78</v>
          </cell>
          <cell r="J37">
            <v>13</v>
          </cell>
          <cell r="K37">
            <v>18</v>
          </cell>
          <cell r="L37">
            <v>29</v>
          </cell>
          <cell r="M37">
            <v>0</v>
          </cell>
          <cell r="N37">
            <v>138</v>
          </cell>
          <cell r="O37">
            <v>152</v>
          </cell>
        </row>
        <row r="42">
          <cell r="C42">
            <v>39</v>
          </cell>
          <cell r="D42">
            <v>0</v>
          </cell>
          <cell r="E42">
            <v>1</v>
          </cell>
          <cell r="F42">
            <v>0</v>
          </cell>
          <cell r="G42">
            <v>1</v>
          </cell>
          <cell r="H42">
            <v>41</v>
          </cell>
          <cell r="I42">
            <v>16</v>
          </cell>
          <cell r="J42">
            <v>0</v>
          </cell>
          <cell r="K42">
            <v>5</v>
          </cell>
          <cell r="L42">
            <v>2</v>
          </cell>
          <cell r="M42">
            <v>1</v>
          </cell>
          <cell r="N42">
            <v>24</v>
          </cell>
          <cell r="O42">
            <v>65</v>
          </cell>
        </row>
        <row r="43">
          <cell r="C43">
            <v>14</v>
          </cell>
          <cell r="D43">
            <v>0</v>
          </cell>
          <cell r="E43">
            <v>0</v>
          </cell>
          <cell r="F43">
            <v>2</v>
          </cell>
          <cell r="G43">
            <v>5</v>
          </cell>
          <cell r="H43">
            <v>21</v>
          </cell>
          <cell r="I43">
            <v>71</v>
          </cell>
          <cell r="J43">
            <v>5</v>
          </cell>
          <cell r="K43">
            <v>19</v>
          </cell>
          <cell r="L43">
            <v>24</v>
          </cell>
          <cell r="M43">
            <v>6</v>
          </cell>
          <cell r="N43">
            <v>125</v>
          </cell>
          <cell r="O43">
            <v>146</v>
          </cell>
        </row>
        <row r="44">
          <cell r="C44">
            <v>10</v>
          </cell>
          <cell r="D44">
            <v>0</v>
          </cell>
          <cell r="E44">
            <v>0</v>
          </cell>
          <cell r="F44">
            <v>1</v>
          </cell>
          <cell r="G44">
            <v>0</v>
          </cell>
          <cell r="H44">
            <v>11</v>
          </cell>
          <cell r="I44">
            <v>7</v>
          </cell>
          <cell r="J44">
            <v>0</v>
          </cell>
          <cell r="K44">
            <v>4</v>
          </cell>
          <cell r="L44">
            <v>4</v>
          </cell>
          <cell r="M44">
            <v>0</v>
          </cell>
          <cell r="N44">
            <v>15</v>
          </cell>
          <cell r="O44">
            <v>26</v>
          </cell>
        </row>
        <row r="45">
          <cell r="C45">
            <v>46</v>
          </cell>
          <cell r="D45">
            <v>3</v>
          </cell>
          <cell r="E45">
            <v>1</v>
          </cell>
          <cell r="F45">
            <v>4</v>
          </cell>
          <cell r="G45">
            <v>1</v>
          </cell>
          <cell r="H45">
            <v>55</v>
          </cell>
          <cell r="I45">
            <v>63</v>
          </cell>
          <cell r="J45">
            <v>2</v>
          </cell>
          <cell r="K45">
            <v>6</v>
          </cell>
          <cell r="L45">
            <v>18</v>
          </cell>
          <cell r="M45">
            <v>1</v>
          </cell>
          <cell r="N45">
            <v>90</v>
          </cell>
          <cell r="O45">
            <v>145</v>
          </cell>
        </row>
        <row r="46">
          <cell r="C46">
            <v>21</v>
          </cell>
          <cell r="D46">
            <v>8</v>
          </cell>
          <cell r="E46">
            <v>0</v>
          </cell>
          <cell r="F46">
            <v>0</v>
          </cell>
          <cell r="G46">
            <v>0</v>
          </cell>
          <cell r="H46">
            <v>29</v>
          </cell>
          <cell r="I46">
            <v>39</v>
          </cell>
          <cell r="J46">
            <v>0</v>
          </cell>
          <cell r="K46">
            <v>0</v>
          </cell>
          <cell r="L46">
            <v>0</v>
          </cell>
          <cell r="M46">
            <v>0</v>
          </cell>
          <cell r="N46">
            <v>39</v>
          </cell>
          <cell r="O46">
            <v>68</v>
          </cell>
        </row>
        <row r="47">
          <cell r="C47">
            <v>11</v>
          </cell>
          <cell r="D47">
            <v>0</v>
          </cell>
          <cell r="E47">
            <v>2</v>
          </cell>
          <cell r="F47">
            <v>0</v>
          </cell>
          <cell r="G47">
            <v>0</v>
          </cell>
          <cell r="H47">
            <v>13</v>
          </cell>
          <cell r="I47">
            <v>52</v>
          </cell>
          <cell r="J47">
            <v>3</v>
          </cell>
          <cell r="K47">
            <v>4</v>
          </cell>
          <cell r="L47">
            <v>3</v>
          </cell>
          <cell r="M47">
            <v>0</v>
          </cell>
          <cell r="N47">
            <v>62</v>
          </cell>
          <cell r="O47">
            <v>75</v>
          </cell>
        </row>
        <row r="48">
          <cell r="C48">
            <v>33</v>
          </cell>
          <cell r="D48">
            <v>5</v>
          </cell>
          <cell r="E48">
            <v>1</v>
          </cell>
          <cell r="F48">
            <v>9</v>
          </cell>
          <cell r="G48">
            <v>3</v>
          </cell>
          <cell r="H48">
            <v>51</v>
          </cell>
          <cell r="I48">
            <v>67</v>
          </cell>
          <cell r="J48">
            <v>7</v>
          </cell>
          <cell r="K48">
            <v>26</v>
          </cell>
          <cell r="L48">
            <v>42</v>
          </cell>
          <cell r="M48">
            <v>13</v>
          </cell>
          <cell r="N48">
            <v>155</v>
          </cell>
          <cell r="O48">
            <v>206</v>
          </cell>
        </row>
        <row r="49">
          <cell r="C49">
            <v>22</v>
          </cell>
          <cell r="D49">
            <v>7</v>
          </cell>
          <cell r="E49">
            <v>3</v>
          </cell>
          <cell r="F49">
            <v>12</v>
          </cell>
          <cell r="G49">
            <v>4</v>
          </cell>
          <cell r="H49">
            <v>48</v>
          </cell>
          <cell r="I49">
            <v>119</v>
          </cell>
          <cell r="J49">
            <v>5</v>
          </cell>
          <cell r="K49">
            <v>96</v>
          </cell>
          <cell r="L49">
            <v>74</v>
          </cell>
          <cell r="M49">
            <v>3</v>
          </cell>
          <cell r="N49">
            <v>297</v>
          </cell>
          <cell r="O49">
            <v>345</v>
          </cell>
        </row>
        <row r="50">
          <cell r="C50">
            <v>131</v>
          </cell>
          <cell r="D50">
            <v>2</v>
          </cell>
          <cell r="E50">
            <v>8</v>
          </cell>
          <cell r="F50">
            <v>7</v>
          </cell>
          <cell r="G50">
            <v>0</v>
          </cell>
          <cell r="H50">
            <v>148</v>
          </cell>
          <cell r="I50">
            <v>32</v>
          </cell>
          <cell r="J50">
            <v>3</v>
          </cell>
          <cell r="K50">
            <v>12</v>
          </cell>
          <cell r="L50">
            <v>31</v>
          </cell>
          <cell r="M50">
            <v>0</v>
          </cell>
          <cell r="N50">
            <v>78</v>
          </cell>
          <cell r="O50">
            <v>226</v>
          </cell>
        </row>
        <row r="51">
          <cell r="C51">
            <v>50</v>
          </cell>
          <cell r="D51">
            <v>2</v>
          </cell>
          <cell r="E51">
            <v>3</v>
          </cell>
          <cell r="F51">
            <v>12</v>
          </cell>
          <cell r="G51">
            <v>4</v>
          </cell>
          <cell r="H51">
            <v>71</v>
          </cell>
          <cell r="I51">
            <v>5</v>
          </cell>
          <cell r="J51">
            <v>0</v>
          </cell>
          <cell r="K51">
            <v>3</v>
          </cell>
          <cell r="L51">
            <v>5</v>
          </cell>
          <cell r="M51">
            <v>2</v>
          </cell>
          <cell r="N51">
            <v>15</v>
          </cell>
          <cell r="O51">
            <v>86</v>
          </cell>
        </row>
        <row r="52">
          <cell r="C52">
            <v>38</v>
          </cell>
          <cell r="D52">
            <v>33</v>
          </cell>
          <cell r="E52">
            <v>5</v>
          </cell>
          <cell r="F52">
            <v>17</v>
          </cell>
          <cell r="G52">
            <v>5</v>
          </cell>
          <cell r="H52">
            <v>98</v>
          </cell>
          <cell r="I52">
            <v>68</v>
          </cell>
          <cell r="J52">
            <v>14</v>
          </cell>
          <cell r="K52">
            <v>39</v>
          </cell>
          <cell r="L52">
            <v>96</v>
          </cell>
          <cell r="M52">
            <v>9</v>
          </cell>
          <cell r="N52">
            <v>226</v>
          </cell>
          <cell r="O52">
            <v>324</v>
          </cell>
        </row>
        <row r="53">
          <cell r="C53">
            <v>10</v>
          </cell>
          <cell r="D53">
            <v>7</v>
          </cell>
          <cell r="E53">
            <v>3</v>
          </cell>
          <cell r="F53">
            <v>4</v>
          </cell>
          <cell r="G53">
            <v>0</v>
          </cell>
          <cell r="H53">
            <v>24</v>
          </cell>
          <cell r="I53">
            <v>23</v>
          </cell>
          <cell r="J53">
            <v>3</v>
          </cell>
          <cell r="K53">
            <v>3</v>
          </cell>
          <cell r="L53">
            <v>7</v>
          </cell>
          <cell r="M53">
            <v>0</v>
          </cell>
          <cell r="N53">
            <v>36</v>
          </cell>
          <cell r="O53">
            <v>60</v>
          </cell>
        </row>
        <row r="54">
          <cell r="C54">
            <v>8</v>
          </cell>
          <cell r="D54">
            <v>5</v>
          </cell>
          <cell r="E54">
            <v>3</v>
          </cell>
          <cell r="F54">
            <v>1</v>
          </cell>
          <cell r="G54">
            <v>1</v>
          </cell>
          <cell r="H54">
            <v>18</v>
          </cell>
          <cell r="I54">
            <v>48</v>
          </cell>
          <cell r="J54">
            <v>1</v>
          </cell>
          <cell r="K54">
            <v>17</v>
          </cell>
          <cell r="L54">
            <v>29</v>
          </cell>
          <cell r="M54">
            <v>3</v>
          </cell>
          <cell r="N54">
            <v>98</v>
          </cell>
          <cell r="O54">
            <v>116</v>
          </cell>
        </row>
        <row r="55">
          <cell r="C55">
            <v>4</v>
          </cell>
          <cell r="D55">
            <v>2</v>
          </cell>
          <cell r="E55">
            <v>0</v>
          </cell>
          <cell r="F55">
            <v>2</v>
          </cell>
          <cell r="G55">
            <v>0</v>
          </cell>
          <cell r="H55">
            <v>8</v>
          </cell>
          <cell r="I55">
            <v>91</v>
          </cell>
          <cell r="J55">
            <v>2</v>
          </cell>
          <cell r="K55">
            <v>27</v>
          </cell>
          <cell r="L55">
            <v>13</v>
          </cell>
          <cell r="M55">
            <v>1</v>
          </cell>
          <cell r="N55">
            <v>134</v>
          </cell>
          <cell r="O55">
            <v>142</v>
          </cell>
        </row>
        <row r="56">
          <cell r="C56">
            <v>15</v>
          </cell>
          <cell r="D56">
            <v>2</v>
          </cell>
          <cell r="E56">
            <v>3</v>
          </cell>
          <cell r="F56">
            <v>4</v>
          </cell>
          <cell r="G56">
            <v>1</v>
          </cell>
          <cell r="H56">
            <v>25</v>
          </cell>
          <cell r="I56">
            <v>15</v>
          </cell>
          <cell r="J56">
            <v>0</v>
          </cell>
          <cell r="K56">
            <v>2</v>
          </cell>
          <cell r="L56">
            <v>17</v>
          </cell>
          <cell r="M56">
            <v>0</v>
          </cell>
          <cell r="N56">
            <v>34</v>
          </cell>
          <cell r="O56">
            <v>59</v>
          </cell>
        </row>
        <row r="57">
          <cell r="C57">
            <v>10</v>
          </cell>
          <cell r="D57">
            <v>1</v>
          </cell>
          <cell r="E57">
            <v>2</v>
          </cell>
          <cell r="F57">
            <v>4</v>
          </cell>
          <cell r="G57">
            <v>0</v>
          </cell>
          <cell r="H57">
            <v>17</v>
          </cell>
          <cell r="I57">
            <v>18</v>
          </cell>
          <cell r="J57">
            <v>0</v>
          </cell>
          <cell r="K57">
            <v>4</v>
          </cell>
          <cell r="L57">
            <v>17</v>
          </cell>
          <cell r="M57">
            <v>0</v>
          </cell>
          <cell r="N57">
            <v>39</v>
          </cell>
          <cell r="O57">
            <v>56</v>
          </cell>
        </row>
        <row r="58">
          <cell r="C58">
            <v>30</v>
          </cell>
          <cell r="D58">
            <v>12</v>
          </cell>
          <cell r="E58">
            <v>1</v>
          </cell>
          <cell r="F58">
            <v>5</v>
          </cell>
          <cell r="G58">
            <v>0</v>
          </cell>
          <cell r="H58">
            <v>48</v>
          </cell>
          <cell r="I58">
            <v>3</v>
          </cell>
          <cell r="J58">
            <v>3</v>
          </cell>
          <cell r="K58">
            <v>0</v>
          </cell>
          <cell r="L58">
            <v>1</v>
          </cell>
          <cell r="M58">
            <v>0</v>
          </cell>
          <cell r="N58">
            <v>7</v>
          </cell>
          <cell r="O58">
            <v>55</v>
          </cell>
        </row>
        <row r="59">
          <cell r="C59">
            <v>46</v>
          </cell>
          <cell r="D59">
            <v>8</v>
          </cell>
          <cell r="E59">
            <v>6</v>
          </cell>
          <cell r="F59">
            <v>32</v>
          </cell>
          <cell r="G59">
            <v>5</v>
          </cell>
          <cell r="H59">
            <v>97</v>
          </cell>
          <cell r="I59">
            <v>28</v>
          </cell>
          <cell r="J59">
            <v>4</v>
          </cell>
          <cell r="K59">
            <v>41</v>
          </cell>
          <cell r="L59">
            <v>71</v>
          </cell>
          <cell r="M59">
            <v>9</v>
          </cell>
          <cell r="N59">
            <v>153</v>
          </cell>
          <cell r="O59">
            <v>250</v>
          </cell>
        </row>
        <row r="60">
          <cell r="C60">
            <v>25</v>
          </cell>
          <cell r="D60">
            <v>4</v>
          </cell>
          <cell r="E60">
            <v>8</v>
          </cell>
          <cell r="F60">
            <v>4</v>
          </cell>
          <cell r="G60">
            <v>0</v>
          </cell>
          <cell r="H60">
            <v>41</v>
          </cell>
          <cell r="I60">
            <v>30</v>
          </cell>
          <cell r="J60">
            <v>1</v>
          </cell>
          <cell r="K60">
            <v>13</v>
          </cell>
          <cell r="L60">
            <v>25</v>
          </cell>
          <cell r="M60">
            <v>0</v>
          </cell>
          <cell r="N60">
            <v>69</v>
          </cell>
          <cell r="O60">
            <v>110</v>
          </cell>
        </row>
        <row r="61">
          <cell r="C61">
            <v>34</v>
          </cell>
          <cell r="D61">
            <v>1</v>
          </cell>
          <cell r="E61">
            <v>1</v>
          </cell>
          <cell r="F61">
            <v>2</v>
          </cell>
          <cell r="G61">
            <v>1</v>
          </cell>
          <cell r="H61">
            <v>39</v>
          </cell>
          <cell r="I61">
            <v>53</v>
          </cell>
          <cell r="J61">
            <v>6</v>
          </cell>
          <cell r="K61">
            <v>17</v>
          </cell>
          <cell r="L61">
            <v>29</v>
          </cell>
          <cell r="M61">
            <v>2</v>
          </cell>
          <cell r="N61">
            <v>107</v>
          </cell>
          <cell r="O61">
            <v>146</v>
          </cell>
        </row>
        <row r="62">
          <cell r="C62">
            <v>10</v>
          </cell>
          <cell r="D62">
            <v>6</v>
          </cell>
          <cell r="E62">
            <v>1</v>
          </cell>
          <cell r="F62">
            <v>0</v>
          </cell>
          <cell r="G62">
            <v>0</v>
          </cell>
          <cell r="H62">
            <v>17</v>
          </cell>
          <cell r="I62">
            <v>10</v>
          </cell>
          <cell r="J62">
            <v>0</v>
          </cell>
          <cell r="K62">
            <v>2</v>
          </cell>
          <cell r="L62">
            <v>3</v>
          </cell>
          <cell r="M62">
            <v>0</v>
          </cell>
          <cell r="N62">
            <v>15</v>
          </cell>
          <cell r="O62">
            <v>32</v>
          </cell>
        </row>
        <row r="63">
          <cell r="C63">
            <v>40</v>
          </cell>
          <cell r="D63">
            <v>5</v>
          </cell>
          <cell r="E63">
            <v>11</v>
          </cell>
          <cell r="F63">
            <v>19</v>
          </cell>
          <cell r="G63">
            <v>2</v>
          </cell>
          <cell r="H63">
            <v>77</v>
          </cell>
          <cell r="I63">
            <v>52</v>
          </cell>
          <cell r="J63">
            <v>5</v>
          </cell>
          <cell r="K63">
            <v>40</v>
          </cell>
          <cell r="L63">
            <v>51</v>
          </cell>
          <cell r="M63">
            <v>0</v>
          </cell>
          <cell r="N63">
            <v>148</v>
          </cell>
          <cell r="O63">
            <v>225</v>
          </cell>
        </row>
        <row r="64">
          <cell r="C64">
            <v>13</v>
          </cell>
          <cell r="D64">
            <v>4</v>
          </cell>
          <cell r="E64">
            <v>9</v>
          </cell>
          <cell r="F64">
            <v>5</v>
          </cell>
          <cell r="G64">
            <v>0</v>
          </cell>
          <cell r="H64">
            <v>31</v>
          </cell>
          <cell r="I64">
            <v>1</v>
          </cell>
          <cell r="J64">
            <v>0</v>
          </cell>
          <cell r="K64">
            <v>0</v>
          </cell>
          <cell r="L64">
            <v>0</v>
          </cell>
          <cell r="M64">
            <v>0</v>
          </cell>
          <cell r="N64">
            <v>1</v>
          </cell>
          <cell r="O64">
            <v>32</v>
          </cell>
        </row>
        <row r="65">
          <cell r="C65">
            <v>38</v>
          </cell>
          <cell r="D65">
            <v>17</v>
          </cell>
          <cell r="E65">
            <v>7</v>
          </cell>
          <cell r="F65">
            <v>77</v>
          </cell>
          <cell r="G65">
            <v>6</v>
          </cell>
          <cell r="H65">
            <v>145</v>
          </cell>
          <cell r="I65">
            <v>64</v>
          </cell>
          <cell r="J65">
            <v>8</v>
          </cell>
          <cell r="K65">
            <v>96</v>
          </cell>
          <cell r="L65">
            <v>159</v>
          </cell>
          <cell r="M65">
            <v>6</v>
          </cell>
          <cell r="N65">
            <v>333</v>
          </cell>
          <cell r="O65">
            <v>478</v>
          </cell>
        </row>
        <row r="66">
          <cell r="C66">
            <v>12</v>
          </cell>
          <cell r="D66">
            <v>5</v>
          </cell>
          <cell r="E66">
            <v>2</v>
          </cell>
          <cell r="F66">
            <v>6</v>
          </cell>
          <cell r="G66">
            <v>0</v>
          </cell>
          <cell r="H66">
            <v>25</v>
          </cell>
          <cell r="I66">
            <v>19</v>
          </cell>
          <cell r="J66">
            <v>4</v>
          </cell>
          <cell r="K66">
            <v>4</v>
          </cell>
          <cell r="L66">
            <v>21</v>
          </cell>
          <cell r="M66">
            <v>0</v>
          </cell>
          <cell r="N66">
            <v>48</v>
          </cell>
          <cell r="O66">
            <v>73</v>
          </cell>
        </row>
        <row r="67">
          <cell r="C67">
            <v>8</v>
          </cell>
          <cell r="D67">
            <v>4</v>
          </cell>
          <cell r="E67">
            <v>3</v>
          </cell>
          <cell r="F67">
            <v>3</v>
          </cell>
          <cell r="G67">
            <v>2</v>
          </cell>
          <cell r="H67">
            <v>20</v>
          </cell>
          <cell r="I67">
            <v>52</v>
          </cell>
          <cell r="J67">
            <v>2</v>
          </cell>
          <cell r="K67">
            <v>79</v>
          </cell>
          <cell r="L67">
            <v>84</v>
          </cell>
          <cell r="M67">
            <v>0</v>
          </cell>
          <cell r="N67">
            <v>217</v>
          </cell>
          <cell r="O67">
            <v>237</v>
          </cell>
        </row>
        <row r="68">
          <cell r="C68">
            <v>0</v>
          </cell>
          <cell r="D68">
            <v>3</v>
          </cell>
          <cell r="E68">
            <v>0</v>
          </cell>
          <cell r="F68">
            <v>22</v>
          </cell>
          <cell r="G68">
            <v>0</v>
          </cell>
          <cell r="H68">
            <v>25</v>
          </cell>
          <cell r="I68">
            <v>11</v>
          </cell>
          <cell r="J68">
            <v>1</v>
          </cell>
          <cell r="K68">
            <v>11</v>
          </cell>
          <cell r="L68">
            <v>35</v>
          </cell>
          <cell r="M68">
            <v>0</v>
          </cell>
          <cell r="N68">
            <v>58</v>
          </cell>
          <cell r="O68">
            <v>83</v>
          </cell>
        </row>
        <row r="69">
          <cell r="C69">
            <v>47</v>
          </cell>
          <cell r="D69">
            <v>26</v>
          </cell>
          <cell r="E69">
            <v>13</v>
          </cell>
          <cell r="F69">
            <v>48</v>
          </cell>
          <cell r="G69">
            <v>8</v>
          </cell>
          <cell r="H69">
            <v>142</v>
          </cell>
          <cell r="I69">
            <v>38</v>
          </cell>
          <cell r="J69">
            <v>14</v>
          </cell>
          <cell r="K69">
            <v>84</v>
          </cell>
          <cell r="L69">
            <v>242</v>
          </cell>
          <cell r="M69">
            <v>3</v>
          </cell>
          <cell r="N69">
            <v>381</v>
          </cell>
          <cell r="O69">
            <v>523</v>
          </cell>
        </row>
        <row r="70">
          <cell r="C70">
            <v>11</v>
          </cell>
          <cell r="D70">
            <v>0</v>
          </cell>
          <cell r="E70">
            <v>4</v>
          </cell>
          <cell r="F70">
            <v>0</v>
          </cell>
          <cell r="G70">
            <v>0</v>
          </cell>
          <cell r="H70">
            <v>15</v>
          </cell>
          <cell r="I70">
            <v>0</v>
          </cell>
          <cell r="J70">
            <v>0</v>
          </cell>
          <cell r="K70">
            <v>2</v>
          </cell>
          <cell r="L70">
            <v>0</v>
          </cell>
          <cell r="M70">
            <v>0</v>
          </cell>
          <cell r="N70">
            <v>2</v>
          </cell>
          <cell r="O70">
            <v>17</v>
          </cell>
        </row>
        <row r="71">
          <cell r="C71">
            <v>274</v>
          </cell>
          <cell r="D71">
            <v>206</v>
          </cell>
          <cell r="E71">
            <v>21</v>
          </cell>
          <cell r="F71">
            <v>364</v>
          </cell>
          <cell r="G71">
            <v>0</v>
          </cell>
          <cell r="H71">
            <v>865</v>
          </cell>
          <cell r="I71">
            <v>105</v>
          </cell>
          <cell r="J71">
            <v>214</v>
          </cell>
          <cell r="K71">
            <v>137</v>
          </cell>
          <cell r="L71">
            <v>639</v>
          </cell>
          <cell r="M71">
            <v>9</v>
          </cell>
          <cell r="N71">
            <v>1104</v>
          </cell>
          <cell r="O71">
            <v>1969</v>
          </cell>
        </row>
        <row r="72">
          <cell r="C72">
            <v>77</v>
          </cell>
          <cell r="D72">
            <v>42</v>
          </cell>
          <cell r="E72">
            <v>5</v>
          </cell>
          <cell r="F72">
            <v>56</v>
          </cell>
          <cell r="G72">
            <v>0</v>
          </cell>
          <cell r="H72">
            <v>180</v>
          </cell>
          <cell r="I72">
            <v>39</v>
          </cell>
          <cell r="J72">
            <v>15</v>
          </cell>
          <cell r="K72">
            <v>21</v>
          </cell>
          <cell r="L72">
            <v>206</v>
          </cell>
          <cell r="M72">
            <v>0</v>
          </cell>
          <cell r="N72">
            <v>281</v>
          </cell>
          <cell r="O72">
            <v>461</v>
          </cell>
        </row>
        <row r="73">
          <cell r="C73">
            <v>187</v>
          </cell>
          <cell r="D73">
            <v>15</v>
          </cell>
          <cell r="E73">
            <v>2</v>
          </cell>
          <cell r="F73">
            <v>19</v>
          </cell>
          <cell r="G73">
            <v>1</v>
          </cell>
          <cell r="H73">
            <v>224</v>
          </cell>
          <cell r="I73">
            <v>40</v>
          </cell>
          <cell r="J73">
            <v>8</v>
          </cell>
          <cell r="K73">
            <v>25</v>
          </cell>
          <cell r="L73">
            <v>47</v>
          </cell>
          <cell r="M73">
            <v>2</v>
          </cell>
          <cell r="N73">
            <v>122</v>
          </cell>
          <cell r="O73">
            <v>346</v>
          </cell>
        </row>
        <row r="74">
          <cell r="C74">
            <v>129</v>
          </cell>
          <cell r="D74">
            <v>149</v>
          </cell>
          <cell r="E74">
            <v>10</v>
          </cell>
          <cell r="F74">
            <v>65</v>
          </cell>
          <cell r="G74">
            <v>4</v>
          </cell>
          <cell r="H74">
            <v>357</v>
          </cell>
          <cell r="I74">
            <v>89</v>
          </cell>
          <cell r="J74">
            <v>20</v>
          </cell>
          <cell r="K74">
            <v>162</v>
          </cell>
          <cell r="L74">
            <v>317</v>
          </cell>
          <cell r="M74">
            <v>8</v>
          </cell>
          <cell r="N74">
            <v>596</v>
          </cell>
          <cell r="O74">
            <v>953</v>
          </cell>
        </row>
        <row r="75">
          <cell r="C75">
            <v>52</v>
          </cell>
          <cell r="D75">
            <v>17</v>
          </cell>
          <cell r="E75">
            <v>4</v>
          </cell>
          <cell r="F75">
            <v>14</v>
          </cell>
          <cell r="G75">
            <v>0</v>
          </cell>
          <cell r="H75">
            <v>87</v>
          </cell>
          <cell r="I75">
            <v>28</v>
          </cell>
          <cell r="J75">
            <v>23</v>
          </cell>
          <cell r="K75">
            <v>7</v>
          </cell>
          <cell r="L75">
            <v>119</v>
          </cell>
          <cell r="M75">
            <v>0</v>
          </cell>
          <cell r="N75">
            <v>177</v>
          </cell>
          <cell r="O75">
            <v>264</v>
          </cell>
        </row>
        <row r="76">
          <cell r="C76">
            <v>113</v>
          </cell>
          <cell r="D76">
            <v>73</v>
          </cell>
          <cell r="E76">
            <v>0</v>
          </cell>
          <cell r="F76">
            <v>18</v>
          </cell>
          <cell r="G76">
            <v>0</v>
          </cell>
          <cell r="H76">
            <v>204</v>
          </cell>
          <cell r="I76">
            <v>57</v>
          </cell>
          <cell r="J76">
            <v>18</v>
          </cell>
          <cell r="K76">
            <v>30</v>
          </cell>
          <cell r="L76">
            <v>91</v>
          </cell>
          <cell r="M76">
            <v>0</v>
          </cell>
          <cell r="N76">
            <v>196</v>
          </cell>
          <cell r="O76">
            <v>400</v>
          </cell>
        </row>
        <row r="81">
          <cell r="C81">
            <v>32</v>
          </cell>
          <cell r="D81">
            <v>54</v>
          </cell>
          <cell r="E81">
            <v>1</v>
          </cell>
          <cell r="F81">
            <v>28</v>
          </cell>
          <cell r="G81">
            <v>0</v>
          </cell>
          <cell r="H81">
            <v>115</v>
          </cell>
          <cell r="I81">
            <v>163</v>
          </cell>
          <cell r="J81">
            <v>116</v>
          </cell>
          <cell r="K81">
            <v>39</v>
          </cell>
          <cell r="L81">
            <v>262</v>
          </cell>
          <cell r="M81">
            <v>7</v>
          </cell>
          <cell r="N81">
            <v>587</v>
          </cell>
          <cell r="O81">
            <v>702</v>
          </cell>
        </row>
        <row r="82">
          <cell r="C82">
            <v>42</v>
          </cell>
          <cell r="D82">
            <v>48</v>
          </cell>
          <cell r="E82">
            <v>28</v>
          </cell>
          <cell r="F82">
            <v>40</v>
          </cell>
          <cell r="G82">
            <v>0</v>
          </cell>
          <cell r="H82">
            <v>158</v>
          </cell>
          <cell r="I82">
            <v>100</v>
          </cell>
          <cell r="J82">
            <v>80</v>
          </cell>
          <cell r="K82">
            <v>78</v>
          </cell>
          <cell r="L82">
            <v>125</v>
          </cell>
          <cell r="M82">
            <v>0</v>
          </cell>
          <cell r="N82">
            <v>383</v>
          </cell>
          <cell r="O82">
            <v>541</v>
          </cell>
        </row>
        <row r="83">
          <cell r="C83">
            <v>94</v>
          </cell>
          <cell r="D83">
            <v>27</v>
          </cell>
          <cell r="E83">
            <v>0</v>
          </cell>
          <cell r="F83">
            <v>8</v>
          </cell>
          <cell r="G83">
            <v>0</v>
          </cell>
          <cell r="H83">
            <v>129</v>
          </cell>
          <cell r="I83">
            <v>39</v>
          </cell>
          <cell r="J83">
            <v>2</v>
          </cell>
          <cell r="K83">
            <v>0</v>
          </cell>
          <cell r="L83">
            <v>1</v>
          </cell>
          <cell r="M83">
            <v>0</v>
          </cell>
          <cell r="N83">
            <v>42</v>
          </cell>
          <cell r="O83">
            <v>171</v>
          </cell>
        </row>
        <row r="84">
          <cell r="C84">
            <v>35</v>
          </cell>
          <cell r="D84">
            <v>63</v>
          </cell>
          <cell r="E84">
            <v>2</v>
          </cell>
          <cell r="F84">
            <v>36</v>
          </cell>
          <cell r="G84">
            <v>6</v>
          </cell>
          <cell r="H84">
            <v>142</v>
          </cell>
          <cell r="I84">
            <v>130</v>
          </cell>
          <cell r="J84">
            <v>97</v>
          </cell>
          <cell r="K84">
            <v>59</v>
          </cell>
          <cell r="L84">
            <v>155</v>
          </cell>
          <cell r="M84">
            <v>19</v>
          </cell>
          <cell r="N84">
            <v>460</v>
          </cell>
          <cell r="O84">
            <v>602</v>
          </cell>
        </row>
        <row r="85">
          <cell r="C85">
            <v>164</v>
          </cell>
          <cell r="D85">
            <v>71</v>
          </cell>
          <cell r="E85">
            <v>31</v>
          </cell>
          <cell r="F85">
            <v>3</v>
          </cell>
          <cell r="G85">
            <v>0</v>
          </cell>
          <cell r="H85">
            <v>269</v>
          </cell>
          <cell r="I85">
            <v>214</v>
          </cell>
          <cell r="J85">
            <v>94</v>
          </cell>
          <cell r="K85">
            <v>23</v>
          </cell>
          <cell r="L85">
            <v>62</v>
          </cell>
          <cell r="M85">
            <v>12</v>
          </cell>
          <cell r="N85">
            <v>405</v>
          </cell>
          <cell r="O85">
            <v>674</v>
          </cell>
        </row>
        <row r="86">
          <cell r="C86">
            <v>33</v>
          </cell>
          <cell r="D86">
            <v>0</v>
          </cell>
          <cell r="E86">
            <v>3</v>
          </cell>
          <cell r="F86">
            <v>0</v>
          </cell>
          <cell r="G86">
            <v>0</v>
          </cell>
          <cell r="H86">
            <v>36</v>
          </cell>
          <cell r="I86">
            <v>77</v>
          </cell>
          <cell r="J86">
            <v>3</v>
          </cell>
          <cell r="K86">
            <v>15</v>
          </cell>
          <cell r="L86">
            <v>7</v>
          </cell>
          <cell r="M86">
            <v>0</v>
          </cell>
          <cell r="N86">
            <v>102</v>
          </cell>
          <cell r="O86">
            <v>138</v>
          </cell>
        </row>
        <row r="87">
          <cell r="C87">
            <v>1</v>
          </cell>
          <cell r="D87">
            <v>0</v>
          </cell>
          <cell r="E87">
            <v>0</v>
          </cell>
          <cell r="F87">
            <v>0</v>
          </cell>
          <cell r="G87">
            <v>0</v>
          </cell>
          <cell r="H87">
            <v>1</v>
          </cell>
          <cell r="I87">
            <v>29</v>
          </cell>
          <cell r="J87">
            <v>3</v>
          </cell>
          <cell r="K87">
            <v>1</v>
          </cell>
          <cell r="L87">
            <v>1</v>
          </cell>
          <cell r="M87">
            <v>0</v>
          </cell>
          <cell r="N87">
            <v>34</v>
          </cell>
          <cell r="O87">
            <v>35</v>
          </cell>
        </row>
        <row r="88">
          <cell r="C88">
            <v>4</v>
          </cell>
          <cell r="D88">
            <v>0</v>
          </cell>
          <cell r="E88">
            <v>0</v>
          </cell>
          <cell r="F88">
            <v>0</v>
          </cell>
          <cell r="G88">
            <v>0</v>
          </cell>
          <cell r="H88">
            <v>4</v>
          </cell>
          <cell r="I88">
            <v>27</v>
          </cell>
          <cell r="J88">
            <v>5</v>
          </cell>
          <cell r="K88">
            <v>12</v>
          </cell>
          <cell r="L88">
            <v>14</v>
          </cell>
          <cell r="M88">
            <v>0</v>
          </cell>
          <cell r="N88">
            <v>58</v>
          </cell>
          <cell r="O88">
            <v>62</v>
          </cell>
        </row>
        <row r="89">
          <cell r="C89">
            <v>25</v>
          </cell>
          <cell r="D89">
            <v>3</v>
          </cell>
          <cell r="E89">
            <v>2</v>
          </cell>
          <cell r="F89">
            <v>3</v>
          </cell>
          <cell r="G89">
            <v>0</v>
          </cell>
          <cell r="H89">
            <v>33</v>
          </cell>
          <cell r="I89">
            <v>59</v>
          </cell>
          <cell r="J89">
            <v>11</v>
          </cell>
          <cell r="K89">
            <v>8</v>
          </cell>
          <cell r="L89">
            <v>2</v>
          </cell>
          <cell r="M89">
            <v>0</v>
          </cell>
          <cell r="N89">
            <v>80</v>
          </cell>
          <cell r="O89">
            <v>113</v>
          </cell>
        </row>
        <row r="90">
          <cell r="C90">
            <v>51</v>
          </cell>
          <cell r="D90">
            <v>7</v>
          </cell>
          <cell r="E90">
            <v>1</v>
          </cell>
          <cell r="F90">
            <v>2</v>
          </cell>
          <cell r="G90">
            <v>0</v>
          </cell>
          <cell r="H90">
            <v>61</v>
          </cell>
          <cell r="I90">
            <v>27</v>
          </cell>
          <cell r="J90">
            <v>3</v>
          </cell>
          <cell r="K90">
            <v>4</v>
          </cell>
          <cell r="L90">
            <v>8</v>
          </cell>
          <cell r="M90">
            <v>0</v>
          </cell>
          <cell r="N90">
            <v>42</v>
          </cell>
          <cell r="O90">
            <v>103</v>
          </cell>
        </row>
        <row r="91">
          <cell r="C91">
            <v>13</v>
          </cell>
          <cell r="D91">
            <v>0</v>
          </cell>
          <cell r="E91">
            <v>0</v>
          </cell>
          <cell r="F91">
            <v>0</v>
          </cell>
          <cell r="G91">
            <v>0</v>
          </cell>
          <cell r="H91">
            <v>13</v>
          </cell>
          <cell r="I91">
            <v>35</v>
          </cell>
          <cell r="J91">
            <v>1</v>
          </cell>
          <cell r="K91">
            <v>1</v>
          </cell>
          <cell r="L91">
            <v>1</v>
          </cell>
          <cell r="M91">
            <v>0</v>
          </cell>
          <cell r="N91">
            <v>38</v>
          </cell>
          <cell r="O91">
            <v>51</v>
          </cell>
        </row>
        <row r="92">
          <cell r="C92">
            <v>152</v>
          </cell>
          <cell r="D92">
            <v>12</v>
          </cell>
          <cell r="E92">
            <v>0</v>
          </cell>
          <cell r="F92">
            <v>0</v>
          </cell>
          <cell r="G92">
            <v>1</v>
          </cell>
          <cell r="H92">
            <v>165</v>
          </cell>
          <cell r="I92">
            <v>117</v>
          </cell>
          <cell r="J92">
            <v>15</v>
          </cell>
          <cell r="K92">
            <v>22</v>
          </cell>
          <cell r="L92">
            <v>19</v>
          </cell>
          <cell r="M92">
            <v>8</v>
          </cell>
          <cell r="N92">
            <v>181</v>
          </cell>
          <cell r="O92">
            <v>346</v>
          </cell>
        </row>
        <row r="93">
          <cell r="C93">
            <v>7</v>
          </cell>
          <cell r="D93">
            <v>2</v>
          </cell>
          <cell r="E93">
            <v>0</v>
          </cell>
          <cell r="F93">
            <v>2</v>
          </cell>
          <cell r="G93">
            <v>0</v>
          </cell>
          <cell r="H93">
            <v>11</v>
          </cell>
          <cell r="I93">
            <v>54</v>
          </cell>
          <cell r="J93">
            <v>1</v>
          </cell>
          <cell r="K93">
            <v>1</v>
          </cell>
          <cell r="L93">
            <v>7</v>
          </cell>
          <cell r="M93">
            <v>0</v>
          </cell>
          <cell r="N93">
            <v>63</v>
          </cell>
          <cell r="O93">
            <v>74</v>
          </cell>
        </row>
        <row r="94">
          <cell r="C94">
            <v>17</v>
          </cell>
          <cell r="D94">
            <v>7</v>
          </cell>
          <cell r="E94">
            <v>1</v>
          </cell>
          <cell r="F94">
            <v>1</v>
          </cell>
          <cell r="G94">
            <v>0</v>
          </cell>
          <cell r="H94">
            <v>26</v>
          </cell>
          <cell r="I94">
            <v>116</v>
          </cell>
          <cell r="J94">
            <v>7</v>
          </cell>
          <cell r="K94">
            <v>24</v>
          </cell>
          <cell r="L94">
            <v>31</v>
          </cell>
          <cell r="M94">
            <v>13</v>
          </cell>
          <cell r="N94">
            <v>191</v>
          </cell>
          <cell r="O94">
            <v>217</v>
          </cell>
        </row>
        <row r="95">
          <cell r="C95">
            <v>110</v>
          </cell>
          <cell r="D95">
            <v>35</v>
          </cell>
          <cell r="E95">
            <v>2</v>
          </cell>
          <cell r="F95">
            <v>10</v>
          </cell>
          <cell r="G95">
            <v>2</v>
          </cell>
          <cell r="H95">
            <v>159</v>
          </cell>
          <cell r="I95">
            <v>53</v>
          </cell>
          <cell r="J95">
            <v>4</v>
          </cell>
          <cell r="K95">
            <v>22</v>
          </cell>
          <cell r="L95">
            <v>20</v>
          </cell>
          <cell r="M95">
            <v>5</v>
          </cell>
          <cell r="N95">
            <v>104</v>
          </cell>
          <cell r="O95">
            <v>263</v>
          </cell>
        </row>
        <row r="96">
          <cell r="C96">
            <v>22</v>
          </cell>
          <cell r="D96">
            <v>4</v>
          </cell>
          <cell r="E96">
            <v>1</v>
          </cell>
          <cell r="F96">
            <v>0</v>
          </cell>
          <cell r="G96">
            <v>0</v>
          </cell>
          <cell r="H96">
            <v>27</v>
          </cell>
          <cell r="I96">
            <v>72</v>
          </cell>
          <cell r="J96">
            <v>13</v>
          </cell>
          <cell r="K96">
            <v>5</v>
          </cell>
          <cell r="L96">
            <v>0</v>
          </cell>
          <cell r="M96">
            <v>0</v>
          </cell>
          <cell r="N96">
            <v>90</v>
          </cell>
          <cell r="O96">
            <v>117</v>
          </cell>
        </row>
        <row r="97">
          <cell r="C97">
            <v>75</v>
          </cell>
          <cell r="D97">
            <v>27</v>
          </cell>
          <cell r="E97">
            <v>0</v>
          </cell>
          <cell r="F97">
            <v>5</v>
          </cell>
          <cell r="G97">
            <v>1</v>
          </cell>
          <cell r="H97">
            <v>108</v>
          </cell>
          <cell r="I97">
            <v>228</v>
          </cell>
          <cell r="J97">
            <v>15</v>
          </cell>
          <cell r="K97">
            <v>19</v>
          </cell>
          <cell r="L97">
            <v>18</v>
          </cell>
          <cell r="M97">
            <v>5</v>
          </cell>
          <cell r="N97">
            <v>285</v>
          </cell>
          <cell r="O97">
            <v>393</v>
          </cell>
        </row>
        <row r="98">
          <cell r="C98">
            <v>33</v>
          </cell>
          <cell r="D98">
            <v>0</v>
          </cell>
          <cell r="E98">
            <v>2</v>
          </cell>
          <cell r="F98">
            <v>2</v>
          </cell>
          <cell r="G98">
            <v>0</v>
          </cell>
          <cell r="H98">
            <v>37</v>
          </cell>
          <cell r="I98">
            <v>0</v>
          </cell>
          <cell r="J98">
            <v>0</v>
          </cell>
          <cell r="K98">
            <v>0</v>
          </cell>
          <cell r="L98">
            <v>0</v>
          </cell>
          <cell r="M98">
            <v>0</v>
          </cell>
          <cell r="N98">
            <v>0</v>
          </cell>
          <cell r="O98">
            <v>37</v>
          </cell>
        </row>
        <row r="99">
          <cell r="C99">
            <v>2</v>
          </cell>
          <cell r="D99">
            <v>0</v>
          </cell>
          <cell r="E99">
            <v>0</v>
          </cell>
          <cell r="F99">
            <v>1</v>
          </cell>
          <cell r="G99">
            <v>0</v>
          </cell>
          <cell r="H99">
            <v>3</v>
          </cell>
          <cell r="I99">
            <v>35</v>
          </cell>
          <cell r="J99">
            <v>0</v>
          </cell>
          <cell r="K99">
            <v>1</v>
          </cell>
          <cell r="L99">
            <v>2</v>
          </cell>
          <cell r="M99">
            <v>1</v>
          </cell>
          <cell r="N99">
            <v>39</v>
          </cell>
          <cell r="O99">
            <v>42</v>
          </cell>
        </row>
        <row r="100">
          <cell r="C100">
            <v>17</v>
          </cell>
          <cell r="D100">
            <v>2</v>
          </cell>
          <cell r="E100">
            <v>9</v>
          </cell>
          <cell r="F100">
            <v>0</v>
          </cell>
          <cell r="G100">
            <v>16</v>
          </cell>
          <cell r="H100">
            <v>44</v>
          </cell>
          <cell r="I100">
            <v>21</v>
          </cell>
          <cell r="J100">
            <v>2</v>
          </cell>
          <cell r="K100">
            <v>6</v>
          </cell>
          <cell r="L100">
            <v>5</v>
          </cell>
          <cell r="M100">
            <v>2</v>
          </cell>
          <cell r="N100">
            <v>36</v>
          </cell>
          <cell r="O100">
            <v>80</v>
          </cell>
        </row>
        <row r="101">
          <cell r="C101">
            <v>41</v>
          </cell>
          <cell r="D101">
            <v>4</v>
          </cell>
          <cell r="E101">
            <v>4</v>
          </cell>
          <cell r="F101">
            <v>3</v>
          </cell>
          <cell r="G101">
            <v>9</v>
          </cell>
          <cell r="H101">
            <v>61</v>
          </cell>
          <cell r="I101">
            <v>271</v>
          </cell>
          <cell r="J101">
            <v>18</v>
          </cell>
          <cell r="K101">
            <v>41</v>
          </cell>
          <cell r="L101">
            <v>57</v>
          </cell>
          <cell r="M101">
            <v>8</v>
          </cell>
          <cell r="N101">
            <v>395</v>
          </cell>
          <cell r="O101">
            <v>456</v>
          </cell>
        </row>
        <row r="102">
          <cell r="C102">
            <v>18</v>
          </cell>
          <cell r="D102">
            <v>4</v>
          </cell>
          <cell r="E102">
            <v>2</v>
          </cell>
          <cell r="F102">
            <v>6</v>
          </cell>
          <cell r="G102">
            <v>0</v>
          </cell>
          <cell r="H102">
            <v>30</v>
          </cell>
          <cell r="I102">
            <v>58</v>
          </cell>
          <cell r="J102">
            <v>13</v>
          </cell>
          <cell r="K102">
            <v>4</v>
          </cell>
          <cell r="L102">
            <v>21</v>
          </cell>
          <cell r="M102">
            <v>0</v>
          </cell>
          <cell r="N102">
            <v>96</v>
          </cell>
          <cell r="O102">
            <v>126</v>
          </cell>
        </row>
        <row r="103">
          <cell r="C103">
            <v>32</v>
          </cell>
          <cell r="D103">
            <v>2</v>
          </cell>
          <cell r="E103">
            <v>3</v>
          </cell>
          <cell r="F103">
            <v>1</v>
          </cell>
          <cell r="G103">
            <v>3</v>
          </cell>
          <cell r="H103">
            <v>41</v>
          </cell>
          <cell r="I103">
            <v>184</v>
          </cell>
          <cell r="J103">
            <v>4</v>
          </cell>
          <cell r="K103">
            <v>7</v>
          </cell>
          <cell r="L103">
            <v>15</v>
          </cell>
          <cell r="M103">
            <v>14</v>
          </cell>
          <cell r="N103">
            <v>224</v>
          </cell>
          <cell r="O103">
            <v>265</v>
          </cell>
        </row>
        <row r="104">
          <cell r="C104">
            <v>63</v>
          </cell>
          <cell r="D104">
            <v>3</v>
          </cell>
          <cell r="E104">
            <v>14</v>
          </cell>
          <cell r="F104">
            <v>4</v>
          </cell>
          <cell r="G104">
            <v>4</v>
          </cell>
          <cell r="H104">
            <v>88</v>
          </cell>
          <cell r="I104">
            <v>18</v>
          </cell>
          <cell r="J104">
            <v>0</v>
          </cell>
          <cell r="K104">
            <v>1</v>
          </cell>
          <cell r="L104">
            <v>2</v>
          </cell>
          <cell r="M104">
            <v>0</v>
          </cell>
          <cell r="N104">
            <v>21</v>
          </cell>
          <cell r="O104">
            <v>109</v>
          </cell>
        </row>
        <row r="105">
          <cell r="C105">
            <v>36</v>
          </cell>
          <cell r="D105">
            <v>7</v>
          </cell>
          <cell r="E105">
            <v>12</v>
          </cell>
          <cell r="F105">
            <v>8</v>
          </cell>
          <cell r="G105">
            <v>4</v>
          </cell>
          <cell r="H105">
            <v>67</v>
          </cell>
          <cell r="I105">
            <v>111</v>
          </cell>
          <cell r="J105">
            <v>3</v>
          </cell>
          <cell r="K105">
            <v>31</v>
          </cell>
          <cell r="L105">
            <v>29</v>
          </cell>
          <cell r="M105">
            <v>2</v>
          </cell>
          <cell r="N105">
            <v>176</v>
          </cell>
          <cell r="O105">
            <v>243</v>
          </cell>
        </row>
        <row r="106">
          <cell r="C106">
            <v>52</v>
          </cell>
          <cell r="D106">
            <v>3</v>
          </cell>
          <cell r="E106">
            <v>2</v>
          </cell>
          <cell r="F106">
            <v>1</v>
          </cell>
          <cell r="G106">
            <v>3</v>
          </cell>
          <cell r="H106">
            <v>61</v>
          </cell>
          <cell r="I106">
            <v>145</v>
          </cell>
          <cell r="J106">
            <v>2</v>
          </cell>
          <cell r="K106">
            <v>20</v>
          </cell>
          <cell r="L106">
            <v>5</v>
          </cell>
          <cell r="M106">
            <v>0</v>
          </cell>
          <cell r="N106">
            <v>172</v>
          </cell>
          <cell r="O106">
            <v>233</v>
          </cell>
        </row>
        <row r="107">
          <cell r="C107">
            <v>67</v>
          </cell>
          <cell r="D107">
            <v>5</v>
          </cell>
          <cell r="E107">
            <v>0</v>
          </cell>
          <cell r="F107">
            <v>3</v>
          </cell>
          <cell r="G107">
            <v>0</v>
          </cell>
          <cell r="H107">
            <v>75</v>
          </cell>
          <cell r="I107">
            <v>50</v>
          </cell>
          <cell r="J107">
            <v>0</v>
          </cell>
          <cell r="K107">
            <v>14</v>
          </cell>
          <cell r="L107">
            <v>7</v>
          </cell>
          <cell r="M107">
            <v>0</v>
          </cell>
          <cell r="N107">
            <v>71</v>
          </cell>
          <cell r="O107">
            <v>146</v>
          </cell>
        </row>
        <row r="108">
          <cell r="C108">
            <v>9</v>
          </cell>
          <cell r="D108">
            <v>0</v>
          </cell>
          <cell r="E108">
            <v>1</v>
          </cell>
          <cell r="F108">
            <v>0</v>
          </cell>
          <cell r="G108">
            <v>0</v>
          </cell>
          <cell r="H108">
            <v>10</v>
          </cell>
          <cell r="I108">
            <v>18</v>
          </cell>
          <cell r="J108">
            <v>0</v>
          </cell>
          <cell r="K108">
            <v>1</v>
          </cell>
          <cell r="L108">
            <v>0</v>
          </cell>
          <cell r="M108">
            <v>0</v>
          </cell>
          <cell r="N108">
            <v>19</v>
          </cell>
          <cell r="O108">
            <v>29</v>
          </cell>
        </row>
        <row r="109">
          <cell r="C109">
            <v>26</v>
          </cell>
          <cell r="D109">
            <v>1</v>
          </cell>
          <cell r="E109">
            <v>4</v>
          </cell>
          <cell r="F109">
            <v>1</v>
          </cell>
          <cell r="G109">
            <v>0</v>
          </cell>
          <cell r="H109">
            <v>32</v>
          </cell>
          <cell r="I109">
            <v>27</v>
          </cell>
          <cell r="J109">
            <v>1</v>
          </cell>
          <cell r="K109">
            <v>9</v>
          </cell>
          <cell r="L109">
            <v>10</v>
          </cell>
          <cell r="M109">
            <v>0</v>
          </cell>
          <cell r="N109">
            <v>47</v>
          </cell>
          <cell r="O109">
            <v>79</v>
          </cell>
        </row>
        <row r="110">
          <cell r="C110">
            <v>9</v>
          </cell>
          <cell r="D110">
            <v>0</v>
          </cell>
          <cell r="E110">
            <v>0</v>
          </cell>
          <cell r="F110">
            <v>1</v>
          </cell>
          <cell r="G110">
            <v>0</v>
          </cell>
          <cell r="H110">
            <v>10</v>
          </cell>
          <cell r="I110">
            <v>51</v>
          </cell>
          <cell r="J110">
            <v>0</v>
          </cell>
          <cell r="K110">
            <v>4</v>
          </cell>
          <cell r="L110">
            <v>3</v>
          </cell>
          <cell r="M110">
            <v>1</v>
          </cell>
          <cell r="N110">
            <v>59</v>
          </cell>
          <cell r="O110">
            <v>69</v>
          </cell>
        </row>
        <row r="111">
          <cell r="C111">
            <v>22</v>
          </cell>
          <cell r="D111">
            <v>0</v>
          </cell>
          <cell r="E111">
            <v>4</v>
          </cell>
          <cell r="F111">
            <v>0</v>
          </cell>
          <cell r="G111">
            <v>2</v>
          </cell>
          <cell r="H111">
            <v>28</v>
          </cell>
          <cell r="I111">
            <v>69</v>
          </cell>
          <cell r="J111">
            <v>9</v>
          </cell>
          <cell r="K111">
            <v>15</v>
          </cell>
          <cell r="L111">
            <v>7</v>
          </cell>
          <cell r="M111">
            <v>5</v>
          </cell>
          <cell r="N111">
            <v>105</v>
          </cell>
          <cell r="O111">
            <v>133</v>
          </cell>
        </row>
        <row r="112">
          <cell r="C112">
            <v>112</v>
          </cell>
          <cell r="D112">
            <v>5</v>
          </cell>
          <cell r="E112">
            <v>7</v>
          </cell>
          <cell r="F112">
            <v>2</v>
          </cell>
          <cell r="G112">
            <v>10</v>
          </cell>
          <cell r="H112">
            <v>136</v>
          </cell>
          <cell r="I112">
            <v>326</v>
          </cell>
          <cell r="J112">
            <v>2</v>
          </cell>
          <cell r="K112">
            <v>68</v>
          </cell>
          <cell r="L112">
            <v>17</v>
          </cell>
          <cell r="M112">
            <v>18</v>
          </cell>
          <cell r="N112">
            <v>431</v>
          </cell>
          <cell r="O112">
            <v>567</v>
          </cell>
        </row>
        <row r="113">
          <cell r="C113">
            <v>21</v>
          </cell>
          <cell r="D113">
            <v>1</v>
          </cell>
          <cell r="E113">
            <v>1</v>
          </cell>
          <cell r="F113">
            <v>0</v>
          </cell>
          <cell r="G113">
            <v>0</v>
          </cell>
          <cell r="H113">
            <v>23</v>
          </cell>
          <cell r="I113">
            <v>33</v>
          </cell>
          <cell r="J113">
            <v>1</v>
          </cell>
          <cell r="K113">
            <v>1</v>
          </cell>
          <cell r="L113">
            <v>1</v>
          </cell>
          <cell r="M113">
            <v>0</v>
          </cell>
          <cell r="N113">
            <v>36</v>
          </cell>
          <cell r="O113">
            <v>59</v>
          </cell>
        </row>
        <row r="114">
          <cell r="C114">
            <v>87</v>
          </cell>
          <cell r="D114">
            <v>3</v>
          </cell>
          <cell r="E114">
            <v>2</v>
          </cell>
          <cell r="F114">
            <v>5</v>
          </cell>
          <cell r="G114">
            <v>0</v>
          </cell>
          <cell r="H114">
            <v>97</v>
          </cell>
          <cell r="I114">
            <v>74</v>
          </cell>
          <cell r="J114">
            <v>9</v>
          </cell>
          <cell r="K114">
            <v>12</v>
          </cell>
          <cell r="L114">
            <v>2</v>
          </cell>
          <cell r="M114">
            <v>0</v>
          </cell>
          <cell r="N114">
            <v>97</v>
          </cell>
          <cell r="O114">
            <v>194</v>
          </cell>
        </row>
        <row r="115">
          <cell r="C115">
            <v>164</v>
          </cell>
          <cell r="D115">
            <v>22</v>
          </cell>
          <cell r="E115">
            <v>5</v>
          </cell>
          <cell r="F115">
            <v>10</v>
          </cell>
          <cell r="G115">
            <v>5</v>
          </cell>
          <cell r="H115">
            <v>206</v>
          </cell>
          <cell r="I115">
            <v>275</v>
          </cell>
          <cell r="J115">
            <v>7</v>
          </cell>
          <cell r="K115">
            <v>117</v>
          </cell>
          <cell r="L115">
            <v>69</v>
          </cell>
          <cell r="M115">
            <v>12</v>
          </cell>
          <cell r="N115">
            <v>480</v>
          </cell>
          <cell r="O115">
            <v>686</v>
          </cell>
        </row>
        <row r="116">
          <cell r="C116">
            <v>21</v>
          </cell>
          <cell r="D116">
            <v>2</v>
          </cell>
          <cell r="E116">
            <v>3</v>
          </cell>
          <cell r="F116">
            <v>3</v>
          </cell>
          <cell r="G116">
            <v>0</v>
          </cell>
          <cell r="H116">
            <v>29</v>
          </cell>
          <cell r="I116">
            <v>203</v>
          </cell>
          <cell r="J116">
            <v>4</v>
          </cell>
          <cell r="K116">
            <v>44</v>
          </cell>
          <cell r="L116">
            <v>32</v>
          </cell>
          <cell r="M116">
            <v>0</v>
          </cell>
          <cell r="N116">
            <v>283</v>
          </cell>
          <cell r="O116">
            <v>312</v>
          </cell>
        </row>
        <row r="117">
          <cell r="C117">
            <v>25</v>
          </cell>
          <cell r="D117">
            <v>0</v>
          </cell>
          <cell r="E117">
            <v>1</v>
          </cell>
          <cell r="F117">
            <v>0</v>
          </cell>
          <cell r="G117">
            <v>0</v>
          </cell>
          <cell r="H117">
            <v>26</v>
          </cell>
          <cell r="I117">
            <v>0</v>
          </cell>
          <cell r="J117">
            <v>0</v>
          </cell>
          <cell r="K117">
            <v>0</v>
          </cell>
          <cell r="L117">
            <v>0</v>
          </cell>
          <cell r="M117">
            <v>0</v>
          </cell>
          <cell r="N117">
            <v>0</v>
          </cell>
          <cell r="O117">
            <v>26</v>
          </cell>
        </row>
        <row r="118">
          <cell r="C118">
            <v>57</v>
          </cell>
          <cell r="D118">
            <v>0</v>
          </cell>
          <cell r="E118">
            <v>0</v>
          </cell>
          <cell r="F118">
            <v>2</v>
          </cell>
          <cell r="G118">
            <v>0</v>
          </cell>
          <cell r="H118">
            <v>59</v>
          </cell>
          <cell r="I118">
            <v>17</v>
          </cell>
          <cell r="J118">
            <v>1</v>
          </cell>
          <cell r="K118">
            <v>3</v>
          </cell>
          <cell r="L118">
            <v>2</v>
          </cell>
          <cell r="M118">
            <v>0</v>
          </cell>
          <cell r="N118">
            <v>23</v>
          </cell>
          <cell r="O118">
            <v>82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 3.1"/>
      <sheetName val="tav 3.2"/>
      <sheetName val="tav 3.3"/>
      <sheetName val="Foglio1"/>
    </sheetNames>
    <sheetDataSet>
      <sheetData sheetId="0">
        <row r="16">
          <cell r="B16">
            <v>79</v>
          </cell>
          <cell r="C16">
            <v>40</v>
          </cell>
          <cell r="D16">
            <v>20</v>
          </cell>
          <cell r="E16">
            <v>26</v>
          </cell>
          <cell r="F16">
            <v>3</v>
          </cell>
          <cell r="G16">
            <v>8</v>
          </cell>
          <cell r="H16">
            <v>66</v>
          </cell>
          <cell r="I16">
            <v>242</v>
          </cell>
          <cell r="J16">
            <v>18</v>
          </cell>
          <cell r="K16">
            <v>7</v>
          </cell>
          <cell r="L16">
            <v>44</v>
          </cell>
          <cell r="M16">
            <v>0</v>
          </cell>
        </row>
      </sheetData>
      <sheetData sheetId="1">
        <row r="62">
          <cell r="C62">
            <v>79</v>
          </cell>
          <cell r="D62">
            <v>40</v>
          </cell>
          <cell r="E62">
            <v>20</v>
          </cell>
          <cell r="F62">
            <v>26</v>
          </cell>
          <cell r="G62">
            <v>3</v>
          </cell>
          <cell r="H62">
            <v>8</v>
          </cell>
          <cell r="I62">
            <v>66</v>
          </cell>
          <cell r="J62">
            <v>242</v>
          </cell>
          <cell r="K62">
            <v>18</v>
          </cell>
          <cell r="L62">
            <v>7</v>
          </cell>
          <cell r="M62">
            <v>44</v>
          </cell>
          <cell r="N62">
            <v>0</v>
          </cell>
        </row>
      </sheetData>
      <sheetData sheetId="2" refreshError="1"/>
      <sheetData sheetId="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view="pageBreakPreview" topLeftCell="A40" zoomScaleNormal="100" zoomScaleSheetLayoutView="100" workbookViewId="0">
      <selection activeCell="J123" sqref="J123"/>
    </sheetView>
  </sheetViews>
  <sheetFormatPr defaultColWidth="9.109375" defaultRowHeight="13.2" x14ac:dyDescent="0.25"/>
  <cols>
    <col min="1" max="1" width="27.6640625" style="24" customWidth="1"/>
    <col min="2" max="2" width="11.109375" style="24" customWidth="1"/>
    <col min="3" max="5" width="10.5546875" style="24" bestFit="1" customWidth="1"/>
    <col min="6" max="6" width="9.109375" style="24"/>
    <col min="7" max="7" width="7.88671875" style="24" bestFit="1" customWidth="1"/>
    <col min="8" max="8" width="2.33203125" style="24" customWidth="1"/>
    <col min="9" max="16384" width="9.109375" style="24"/>
  </cols>
  <sheetData>
    <row r="1" spans="1:12" s="96" customFormat="1" ht="51" customHeight="1" thickBot="1" x14ac:dyDescent="0.3">
      <c r="A1" s="611" t="s">
        <v>235</v>
      </c>
      <c r="B1" s="611"/>
      <c r="C1" s="611"/>
      <c r="D1" s="611"/>
      <c r="E1" s="611"/>
      <c r="F1" s="611"/>
      <c r="G1" s="611"/>
    </row>
    <row r="2" spans="1:12" ht="47.25" customHeight="1" thickBot="1" x14ac:dyDescent="0.3">
      <c r="A2" s="54" t="s">
        <v>29</v>
      </c>
      <c r="B2" s="31" t="s">
        <v>184</v>
      </c>
      <c r="C2" s="31" t="s">
        <v>182</v>
      </c>
      <c r="D2" s="31" t="s">
        <v>183</v>
      </c>
      <c r="E2" s="31" t="s">
        <v>185</v>
      </c>
      <c r="F2" s="32" t="s">
        <v>186</v>
      </c>
      <c r="G2" s="33" t="s">
        <v>30</v>
      </c>
    </row>
    <row r="3" spans="1:12" ht="33" customHeight="1" x14ac:dyDescent="0.25">
      <c r="A3" s="34" t="s">
        <v>46</v>
      </c>
      <c r="B3" s="35">
        <v>2125</v>
      </c>
      <c r="C3" s="36">
        <v>8400</v>
      </c>
      <c r="D3" s="36">
        <v>6762</v>
      </c>
      <c r="E3" s="37">
        <v>1153</v>
      </c>
      <c r="F3" s="38"/>
      <c r="G3" s="10">
        <f>SUM(B3:F3)</f>
        <v>18440</v>
      </c>
      <c r="J3" s="39"/>
    </row>
    <row r="4" spans="1:12" ht="33" customHeight="1" thickBot="1" x14ac:dyDescent="0.3">
      <c r="A4" s="40" t="s">
        <v>44</v>
      </c>
      <c r="B4" s="41">
        <v>26428</v>
      </c>
      <c r="C4" s="42">
        <v>12791</v>
      </c>
      <c r="D4" s="42">
        <v>12245</v>
      </c>
      <c r="E4" s="43">
        <v>1963</v>
      </c>
      <c r="F4" s="44"/>
      <c r="G4" s="11">
        <f>SUM(B4:F4)</f>
        <v>53427</v>
      </c>
    </row>
    <row r="5" spans="1:12" ht="33" customHeight="1" thickBot="1" x14ac:dyDescent="0.3">
      <c r="A5" s="45" t="s">
        <v>45</v>
      </c>
      <c r="B5" s="46"/>
      <c r="C5" s="47"/>
      <c r="D5" s="47"/>
      <c r="E5" s="48"/>
      <c r="F5" s="49">
        <v>192</v>
      </c>
      <c r="G5" s="12">
        <f>SUM(B5:F5)</f>
        <v>192</v>
      </c>
      <c r="J5" s="39"/>
    </row>
    <row r="6" spans="1:12" ht="33" customHeight="1" thickBot="1" x14ac:dyDescent="0.3">
      <c r="A6" s="33" t="s">
        <v>30</v>
      </c>
      <c r="B6" s="13">
        <f>SUM(B3:B4)</f>
        <v>28553</v>
      </c>
      <c r="C6" s="14">
        <f>SUM(C3:C4)</f>
        <v>21191</v>
      </c>
      <c r="D6" s="14">
        <f>SUM(D3:D4)</f>
        <v>19007</v>
      </c>
      <c r="E6" s="14">
        <f>SUM(E3:E4)</f>
        <v>3116</v>
      </c>
      <c r="F6" s="15">
        <f>SUM(F5)</f>
        <v>192</v>
      </c>
      <c r="G6" s="16">
        <f>SUM(G3:G5)</f>
        <v>72059</v>
      </c>
      <c r="L6" s="39"/>
    </row>
    <row r="7" spans="1:12" ht="3" customHeight="1" x14ac:dyDescent="0.25">
      <c r="A7" s="102"/>
      <c r="B7" s="103"/>
      <c r="C7" s="103"/>
      <c r="D7" s="103"/>
      <c r="E7" s="103"/>
      <c r="F7" s="104"/>
      <c r="G7" s="104"/>
    </row>
    <row r="8" spans="1:12" s="95" customFormat="1" ht="21.75" customHeight="1" x14ac:dyDescent="0.25">
      <c r="A8" s="610" t="s">
        <v>143</v>
      </c>
      <c r="B8" s="610"/>
      <c r="C8" s="610"/>
      <c r="D8" s="610"/>
      <c r="E8" s="610"/>
      <c r="F8" s="610"/>
      <c r="G8" s="610"/>
    </row>
    <row r="9" spans="1:12" s="18" customFormat="1" x14ac:dyDescent="0.25">
      <c r="A9" s="25" t="s">
        <v>108</v>
      </c>
      <c r="B9" s="24"/>
      <c r="C9" s="17"/>
      <c r="D9" s="17"/>
      <c r="E9" s="17"/>
      <c r="F9" s="17"/>
      <c r="G9" s="17"/>
    </row>
    <row r="10" spans="1:12" s="18" customFormat="1" ht="25.5" customHeight="1" x14ac:dyDescent="0.25">
      <c r="A10" s="25"/>
      <c r="B10" s="24"/>
      <c r="C10" s="17"/>
      <c r="D10" s="17"/>
      <c r="E10" s="17"/>
      <c r="F10" s="17"/>
      <c r="G10" s="17"/>
    </row>
    <row r="11" spans="1:12" ht="31.5" customHeight="1" thickBot="1" x14ac:dyDescent="0.3">
      <c r="A11" s="611" t="s">
        <v>236</v>
      </c>
      <c r="B11" s="611"/>
      <c r="C11" s="611"/>
      <c r="D11" s="611"/>
      <c r="E11" s="611"/>
      <c r="F11" s="611"/>
      <c r="G11" s="611"/>
    </row>
    <row r="12" spans="1:12" ht="47.25" customHeight="1" thickBot="1" x14ac:dyDescent="0.3">
      <c r="A12" s="54" t="s">
        <v>29</v>
      </c>
      <c r="B12" s="31" t="s">
        <v>184</v>
      </c>
      <c r="C12" s="31" t="s">
        <v>182</v>
      </c>
      <c r="D12" s="31" t="s">
        <v>183</v>
      </c>
      <c r="E12" s="31" t="s">
        <v>185</v>
      </c>
      <c r="F12" s="32" t="s">
        <v>186</v>
      </c>
      <c r="G12" s="33" t="s">
        <v>30</v>
      </c>
    </row>
    <row r="13" spans="1:12" ht="33" customHeight="1" x14ac:dyDescent="0.25">
      <c r="A13" s="34" t="s">
        <v>46</v>
      </c>
      <c r="B13" s="35">
        <v>60</v>
      </c>
      <c r="C13" s="36">
        <v>166</v>
      </c>
      <c r="D13" s="36">
        <v>344</v>
      </c>
      <c r="E13" s="37">
        <v>18</v>
      </c>
      <c r="F13" s="38"/>
      <c r="G13" s="10">
        <f>SUM(B13:F13)</f>
        <v>588</v>
      </c>
      <c r="I13" s="39"/>
    </row>
    <row r="14" spans="1:12" ht="33" customHeight="1" thickBot="1" x14ac:dyDescent="0.3">
      <c r="A14" s="40" t="s">
        <v>44</v>
      </c>
      <c r="B14" s="41">
        <v>151</v>
      </c>
      <c r="C14" s="42">
        <v>124</v>
      </c>
      <c r="D14" s="42">
        <v>270</v>
      </c>
      <c r="E14" s="43">
        <v>75</v>
      </c>
      <c r="F14" s="44"/>
      <c r="G14" s="11">
        <f>SUM(B14:F14)</f>
        <v>620</v>
      </c>
    </row>
    <row r="15" spans="1:12" ht="33" customHeight="1" thickBot="1" x14ac:dyDescent="0.3">
      <c r="A15" s="45" t="s">
        <v>45</v>
      </c>
      <c r="B15" s="46"/>
      <c r="C15" s="47"/>
      <c r="D15" s="47"/>
      <c r="E15" s="48"/>
      <c r="F15" s="49">
        <v>7</v>
      </c>
      <c r="G15" s="12">
        <f>SUM(B15:F15)</f>
        <v>7</v>
      </c>
    </row>
    <row r="16" spans="1:12" ht="33" customHeight="1" thickBot="1" x14ac:dyDescent="0.3">
      <c r="A16" s="33" t="s">
        <v>30</v>
      </c>
      <c r="B16" s="13">
        <f>SUM(B13:B14)</f>
        <v>211</v>
      </c>
      <c r="C16" s="14">
        <f>SUM(C13:C14)</f>
        <v>290</v>
      </c>
      <c r="D16" s="14">
        <f>SUM(D13:D14)</f>
        <v>614</v>
      </c>
      <c r="E16" s="14">
        <f>SUM(E13:E14)</f>
        <v>93</v>
      </c>
      <c r="F16" s="15">
        <f>+F15</f>
        <v>7</v>
      </c>
      <c r="G16" s="16">
        <f>SUM(G13:G15)</f>
        <v>1215</v>
      </c>
    </row>
    <row r="17" spans="1:9" ht="3" customHeight="1" x14ac:dyDescent="0.25">
      <c r="A17" s="102"/>
      <c r="B17" s="103"/>
      <c r="C17" s="103"/>
      <c r="D17" s="103"/>
      <c r="E17" s="103"/>
      <c r="F17" s="104"/>
      <c r="G17" s="104"/>
    </row>
    <row r="18" spans="1:9" s="95" customFormat="1" ht="21.75" customHeight="1" x14ac:dyDescent="0.25">
      <c r="A18" s="610" t="s">
        <v>143</v>
      </c>
      <c r="B18" s="610"/>
      <c r="C18" s="610"/>
      <c r="D18" s="610"/>
      <c r="E18" s="610"/>
      <c r="F18" s="610"/>
      <c r="G18" s="610"/>
    </row>
    <row r="19" spans="1:9" s="18" customFormat="1" x14ac:dyDescent="0.25">
      <c r="A19" s="25" t="s">
        <v>108</v>
      </c>
      <c r="B19" s="24"/>
      <c r="C19" s="17"/>
      <c r="D19" s="17"/>
      <c r="E19" s="17"/>
      <c r="F19" s="17"/>
      <c r="G19" s="17"/>
    </row>
    <row r="20" spans="1:9" s="18" customFormat="1" ht="25.5" customHeight="1" x14ac:dyDescent="0.25">
      <c r="A20" s="25"/>
      <c r="B20" s="24"/>
      <c r="C20" s="17"/>
      <c r="D20" s="17"/>
      <c r="E20" s="17"/>
      <c r="F20" s="17"/>
      <c r="G20" s="17"/>
    </row>
    <row r="21" spans="1:9" ht="45.75" customHeight="1" thickBot="1" x14ac:dyDescent="0.3">
      <c r="A21" s="611" t="s">
        <v>237</v>
      </c>
      <c r="B21" s="611"/>
      <c r="C21" s="611"/>
      <c r="D21" s="611"/>
      <c r="E21" s="611"/>
      <c r="F21" s="611"/>
      <c r="G21" s="611"/>
    </row>
    <row r="22" spans="1:9" ht="47.25" customHeight="1" thickBot="1" x14ac:dyDescent="0.3">
      <c r="A22" s="54" t="s">
        <v>29</v>
      </c>
      <c r="B22" s="31" t="s">
        <v>184</v>
      </c>
      <c r="C22" s="31" t="s">
        <v>182</v>
      </c>
      <c r="D22" s="31" t="s">
        <v>183</v>
      </c>
      <c r="E22" s="31" t="s">
        <v>185</v>
      </c>
      <c r="F22" s="32" t="s">
        <v>186</v>
      </c>
      <c r="G22" s="33" t="s">
        <v>30</v>
      </c>
    </row>
    <row r="23" spans="1:9" ht="33" customHeight="1" x14ac:dyDescent="0.25">
      <c r="A23" s="34" t="s">
        <v>46</v>
      </c>
      <c r="B23" s="35">
        <v>77</v>
      </c>
      <c r="C23" s="36">
        <v>144</v>
      </c>
      <c r="D23" s="36">
        <v>149</v>
      </c>
      <c r="E23" s="37">
        <v>23</v>
      </c>
      <c r="F23" s="38"/>
      <c r="G23" s="10">
        <f>SUM(B23:F23)</f>
        <v>393</v>
      </c>
    </row>
    <row r="24" spans="1:9" ht="33" customHeight="1" thickBot="1" x14ac:dyDescent="0.3">
      <c r="A24" s="40" t="s">
        <v>44</v>
      </c>
      <c r="B24" s="41">
        <v>420</v>
      </c>
      <c r="C24" s="42">
        <v>176</v>
      </c>
      <c r="D24" s="42">
        <v>182</v>
      </c>
      <c r="E24" s="43">
        <v>74</v>
      </c>
      <c r="F24" s="44"/>
      <c r="G24" s="11">
        <f>SUM(B24:F24)</f>
        <v>852</v>
      </c>
      <c r="I24" s="39"/>
    </row>
    <row r="25" spans="1:9" ht="33" customHeight="1" thickBot="1" x14ac:dyDescent="0.3">
      <c r="A25" s="45" t="s">
        <v>45</v>
      </c>
      <c r="B25" s="46"/>
      <c r="C25" s="47"/>
      <c r="D25" s="47"/>
      <c r="E25" s="48"/>
      <c r="F25" s="49">
        <v>10</v>
      </c>
      <c r="G25" s="12">
        <f>SUM(B25:F25)</f>
        <v>10</v>
      </c>
    </row>
    <row r="26" spans="1:9" ht="33" customHeight="1" thickBot="1" x14ac:dyDescent="0.3">
      <c r="A26" s="33" t="s">
        <v>30</v>
      </c>
      <c r="B26" s="13">
        <f>SUM(B23:B24)</f>
        <v>497</v>
      </c>
      <c r="C26" s="14">
        <f>SUM(C23:C24)</f>
        <v>320</v>
      </c>
      <c r="D26" s="14">
        <f>SUM(D23:D24)</f>
        <v>331</v>
      </c>
      <c r="E26" s="14">
        <f>SUM(E23:E24)</f>
        <v>97</v>
      </c>
      <c r="F26" s="15">
        <f>+F25</f>
        <v>10</v>
      </c>
      <c r="G26" s="16">
        <f>SUM(G23:G25)</f>
        <v>1255</v>
      </c>
    </row>
    <row r="27" spans="1:9" ht="2.25" customHeight="1" x14ac:dyDescent="0.25">
      <c r="A27" s="102"/>
      <c r="B27" s="103"/>
      <c r="C27" s="103"/>
      <c r="D27" s="103"/>
      <c r="E27" s="103"/>
      <c r="F27" s="104"/>
      <c r="G27" s="104"/>
    </row>
    <row r="28" spans="1:9" s="95" customFormat="1" ht="21.75" customHeight="1" x14ac:dyDescent="0.25">
      <c r="A28" s="610" t="s">
        <v>143</v>
      </c>
      <c r="B28" s="610"/>
      <c r="C28" s="610"/>
      <c r="D28" s="610"/>
      <c r="E28" s="610"/>
      <c r="F28" s="610"/>
      <c r="G28" s="610"/>
    </row>
    <row r="29" spans="1:9" s="18" customFormat="1" x14ac:dyDescent="0.25">
      <c r="A29" s="25" t="s">
        <v>108</v>
      </c>
      <c r="B29" s="24"/>
      <c r="C29" s="17"/>
      <c r="D29" s="17"/>
      <c r="E29" s="17"/>
      <c r="F29" s="17"/>
      <c r="G29" s="17"/>
    </row>
    <row r="30" spans="1:9" s="18" customFormat="1" ht="10.199999999999999" x14ac:dyDescent="0.2"/>
    <row r="31" spans="1:9" ht="47.25" customHeight="1" thickBot="1" x14ac:dyDescent="0.3">
      <c r="A31" s="611" t="s">
        <v>238</v>
      </c>
      <c r="B31" s="611"/>
      <c r="C31" s="611"/>
      <c r="D31" s="611"/>
      <c r="E31" s="611"/>
      <c r="F31" s="611"/>
      <c r="G31" s="611"/>
    </row>
    <row r="32" spans="1:9" ht="47.25" customHeight="1" thickBot="1" x14ac:dyDescent="0.3">
      <c r="A32" s="55" t="s">
        <v>29</v>
      </c>
      <c r="B32" s="31" t="s">
        <v>184</v>
      </c>
      <c r="C32" s="31" t="s">
        <v>182</v>
      </c>
      <c r="D32" s="31" t="s">
        <v>183</v>
      </c>
      <c r="E32" s="31" t="s">
        <v>185</v>
      </c>
      <c r="F32" s="32" t="s">
        <v>186</v>
      </c>
      <c r="G32" s="33" t="s">
        <v>30</v>
      </c>
    </row>
    <row r="33" spans="1:12" ht="32.25" customHeight="1" x14ac:dyDescent="0.25">
      <c r="A33" s="34" t="s">
        <v>46</v>
      </c>
      <c r="B33" s="35">
        <v>2108</v>
      </c>
      <c r="C33" s="36">
        <v>8422</v>
      </c>
      <c r="D33" s="36">
        <v>6957</v>
      </c>
      <c r="E33" s="37">
        <v>1148</v>
      </c>
      <c r="F33" s="38"/>
      <c r="G33" s="10">
        <f>SUM(B33:F33)</f>
        <v>18635</v>
      </c>
      <c r="I33" s="39"/>
      <c r="J33" s="39"/>
      <c r="L33" s="112"/>
    </row>
    <row r="34" spans="1:12" ht="33" customHeight="1" thickBot="1" x14ac:dyDescent="0.3">
      <c r="A34" s="40" t="s">
        <v>44</v>
      </c>
      <c r="B34" s="41">
        <v>26159</v>
      </c>
      <c r="C34" s="42">
        <v>12739</v>
      </c>
      <c r="D34" s="42">
        <v>12333</v>
      </c>
      <c r="E34" s="43">
        <v>1964</v>
      </c>
      <c r="F34" s="44"/>
      <c r="G34" s="11">
        <f>SUM(B34:F34)</f>
        <v>53195</v>
      </c>
    </row>
    <row r="35" spans="1:12" ht="33" customHeight="1" thickBot="1" x14ac:dyDescent="0.3">
      <c r="A35" s="45" t="s">
        <v>45</v>
      </c>
      <c r="B35" s="46"/>
      <c r="C35" s="47"/>
      <c r="D35" s="47"/>
      <c r="E35" s="48"/>
      <c r="F35" s="49">
        <v>189</v>
      </c>
      <c r="G35" s="12">
        <f>SUM(B35:F35)</f>
        <v>189</v>
      </c>
      <c r="K35" s="113"/>
    </row>
    <row r="36" spans="1:12" ht="28.5" customHeight="1" thickBot="1" x14ac:dyDescent="0.3">
      <c r="A36" s="51" t="s">
        <v>30</v>
      </c>
      <c r="B36" s="13">
        <f>SUM(B33:B34)</f>
        <v>28267</v>
      </c>
      <c r="C36" s="14">
        <f>SUM(C33:C34)</f>
        <v>21161</v>
      </c>
      <c r="D36" s="14">
        <f>SUM(D33:D34)</f>
        <v>19290</v>
      </c>
      <c r="E36" s="14">
        <f>SUM(E33:E34)</f>
        <v>3112</v>
      </c>
      <c r="F36" s="15">
        <f>+F35</f>
        <v>189</v>
      </c>
      <c r="G36" s="16">
        <f>SUM(G33:G35)</f>
        <v>72019</v>
      </c>
    </row>
    <row r="37" spans="1:12" ht="2.25" customHeight="1" x14ac:dyDescent="0.25">
      <c r="A37" s="102"/>
      <c r="B37" s="103"/>
      <c r="C37" s="103"/>
      <c r="D37" s="103"/>
      <c r="E37" s="103"/>
      <c r="F37" s="104"/>
      <c r="G37" s="104"/>
    </row>
    <row r="38" spans="1:12" s="95" customFormat="1" ht="21.75" customHeight="1" x14ac:dyDescent="0.25">
      <c r="A38" s="610" t="s">
        <v>143</v>
      </c>
      <c r="B38" s="610"/>
      <c r="C38" s="610"/>
      <c r="D38" s="610"/>
      <c r="E38" s="610"/>
      <c r="F38" s="610"/>
      <c r="G38" s="610"/>
    </row>
    <row r="39" spans="1:12" s="18" customFormat="1" ht="14.25" customHeight="1" x14ac:dyDescent="0.25">
      <c r="A39" s="25" t="s">
        <v>108</v>
      </c>
      <c r="B39" s="24"/>
      <c r="C39" s="17"/>
      <c r="D39" s="17"/>
      <c r="E39" s="17"/>
      <c r="F39" s="17"/>
      <c r="G39" s="17"/>
    </row>
    <row r="40" spans="1:12" s="18" customFormat="1" ht="25.5" customHeight="1" x14ac:dyDescent="0.2"/>
    <row r="41" spans="1:12" ht="49.2" customHeight="1" thickBot="1" x14ac:dyDescent="0.3">
      <c r="A41" s="611" t="s">
        <v>239</v>
      </c>
      <c r="B41" s="611"/>
      <c r="C41" s="611"/>
      <c r="D41" s="611"/>
      <c r="E41" s="611"/>
      <c r="F41" s="611"/>
      <c r="G41" s="611"/>
    </row>
    <row r="42" spans="1:12" ht="35.25" customHeight="1" thickBot="1" x14ac:dyDescent="0.3">
      <c r="A42" s="56" t="s">
        <v>29</v>
      </c>
      <c r="B42" s="31" t="s">
        <v>47</v>
      </c>
      <c r="C42" s="52" t="s">
        <v>40</v>
      </c>
      <c r="D42" s="52" t="s">
        <v>41</v>
      </c>
      <c r="E42" s="52" t="s">
        <v>42</v>
      </c>
      <c r="F42" s="53" t="s">
        <v>43</v>
      </c>
      <c r="G42" s="33" t="s">
        <v>30</v>
      </c>
      <c r="J42" s="39"/>
    </row>
    <row r="43" spans="1:12" ht="33" customHeight="1" thickBot="1" x14ac:dyDescent="0.3">
      <c r="A43" s="34" t="s">
        <v>46</v>
      </c>
      <c r="B43" s="249">
        <f>+B33-B3</f>
        <v>-17</v>
      </c>
      <c r="C43" s="250">
        <f t="shared" ref="C43:E44" si="0">+C33-C3</f>
        <v>22</v>
      </c>
      <c r="D43" s="250">
        <f t="shared" si="0"/>
        <v>195</v>
      </c>
      <c r="E43" s="250">
        <f t="shared" si="0"/>
        <v>-5</v>
      </c>
      <c r="F43" s="251"/>
      <c r="G43" s="252">
        <f>SUM(B43:F43)</f>
        <v>195</v>
      </c>
      <c r="J43" s="39"/>
    </row>
    <row r="44" spans="1:12" ht="30.75" customHeight="1" thickBot="1" x14ac:dyDescent="0.3">
      <c r="A44" s="40" t="s">
        <v>44</v>
      </c>
      <c r="B44" s="249">
        <f>+B34-B4</f>
        <v>-269</v>
      </c>
      <c r="C44" s="250">
        <f t="shared" si="0"/>
        <v>-52</v>
      </c>
      <c r="D44" s="250">
        <f t="shared" si="0"/>
        <v>88</v>
      </c>
      <c r="E44" s="250">
        <f t="shared" si="0"/>
        <v>1</v>
      </c>
      <c r="F44" s="253"/>
      <c r="G44" s="254">
        <f>SUM(B44:F44)</f>
        <v>-232</v>
      </c>
    </row>
    <row r="45" spans="1:12" ht="30.75" customHeight="1" thickBot="1" x14ac:dyDescent="0.3">
      <c r="A45" s="45" t="s">
        <v>45</v>
      </c>
      <c r="B45" s="255"/>
      <c r="C45" s="256"/>
      <c r="D45" s="256"/>
      <c r="E45" s="257"/>
      <c r="F45" s="258">
        <f>+F35-F5</f>
        <v>-3</v>
      </c>
      <c r="G45" s="259">
        <f>SUM(B45:F45)</f>
        <v>-3</v>
      </c>
    </row>
    <row r="46" spans="1:12" ht="32.25" customHeight="1" thickBot="1" x14ac:dyDescent="0.3">
      <c r="A46" s="33" t="s">
        <v>30</v>
      </c>
      <c r="B46" s="260">
        <f>SUM(B43:B44)</f>
        <v>-286</v>
      </c>
      <c r="C46" s="261">
        <f>SUM(C43:C44)</f>
        <v>-30</v>
      </c>
      <c r="D46" s="261">
        <f>SUM(D43:D44)</f>
        <v>283</v>
      </c>
      <c r="E46" s="261">
        <f>SUM(E43:E44)</f>
        <v>-4</v>
      </c>
      <c r="F46" s="262">
        <f>+F45</f>
        <v>-3</v>
      </c>
      <c r="G46" s="263">
        <f>SUM(G43:G45)</f>
        <v>-40</v>
      </c>
    </row>
    <row r="47" spans="1:12" ht="3" customHeight="1" x14ac:dyDescent="0.25">
      <c r="A47" s="102"/>
      <c r="B47" s="103"/>
      <c r="C47" s="103"/>
      <c r="D47" s="103"/>
      <c r="E47" s="103"/>
      <c r="F47" s="104"/>
      <c r="G47" s="104"/>
    </row>
    <row r="48" spans="1:12" s="95" customFormat="1" ht="21.75" customHeight="1" x14ac:dyDescent="0.25">
      <c r="A48" s="610" t="s">
        <v>143</v>
      </c>
      <c r="B48" s="610"/>
      <c r="C48" s="610"/>
      <c r="D48" s="610"/>
      <c r="E48" s="610"/>
      <c r="F48" s="610"/>
      <c r="G48" s="610"/>
    </row>
    <row r="49" spans="1:7" s="18" customFormat="1" x14ac:dyDescent="0.25">
      <c r="A49" s="25" t="s">
        <v>108</v>
      </c>
      <c r="B49" s="24"/>
      <c r="C49" s="17"/>
      <c r="D49" s="17"/>
      <c r="E49" s="17"/>
      <c r="F49" s="17"/>
      <c r="G49" s="17"/>
    </row>
    <row r="50" spans="1:7" s="18" customFormat="1" ht="12" customHeight="1" x14ac:dyDescent="0.2"/>
    <row r="113" spans="1:1" x14ac:dyDescent="0.25">
      <c r="A113" s="25" t="s">
        <v>181</v>
      </c>
    </row>
  </sheetData>
  <mergeCells count="10">
    <mergeCell ref="A48:G48"/>
    <mergeCell ref="A41:G41"/>
    <mergeCell ref="A1:G1"/>
    <mergeCell ref="A11:G11"/>
    <mergeCell ref="A21:G21"/>
    <mergeCell ref="A31:G31"/>
    <mergeCell ref="A8:G8"/>
    <mergeCell ref="A18:G18"/>
    <mergeCell ref="A28:G28"/>
    <mergeCell ref="A38:G38"/>
  </mergeCells>
  <phoneticPr fontId="0" type="noConversion"/>
  <pageMargins left="0.78740157480314965" right="0.78740157480314965" top="0.39370078740157483" bottom="0.39370078740157483" header="0.51181102362204722" footer="0.51181102362204722"/>
  <pageSetup paperSize="9" scale="96" fitToHeight="3" orientation="portrait" r:id="rId1"/>
  <headerFooter alignWithMargins="0"/>
  <rowBreaks count="2" manualBreakCount="2">
    <brk id="30" max="7" man="1"/>
    <brk id="49"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zoomScaleNormal="100" zoomScaleSheetLayoutView="100" workbookViewId="0">
      <selection activeCell="H71" sqref="H71"/>
    </sheetView>
  </sheetViews>
  <sheetFormatPr defaultColWidth="9.109375" defaultRowHeight="13.2" x14ac:dyDescent="0.25"/>
  <cols>
    <col min="1" max="1" width="3" style="61" customWidth="1"/>
    <col min="2" max="2" width="31.33203125" style="24" customWidth="1"/>
    <col min="3" max="3" width="8.44140625" style="24" customWidth="1"/>
    <col min="4" max="4" width="9.44140625" style="24" customWidth="1"/>
    <col min="5" max="5" width="9.5546875" style="24" customWidth="1"/>
    <col min="6" max="6" width="9.88671875" style="24" customWidth="1"/>
    <col min="7" max="8" width="8.44140625" style="24" customWidth="1"/>
    <col min="9" max="9" width="9.6640625" style="24" customWidth="1"/>
    <col min="10" max="10" width="10.5546875" style="24" customWidth="1"/>
    <col min="11" max="11" width="9.6640625" style="24" customWidth="1"/>
    <col min="12" max="12" width="8.44140625" style="24" customWidth="1"/>
    <col min="13" max="13" width="11.6640625" style="24" customWidth="1"/>
    <col min="14" max="14" width="10.5546875" style="24" customWidth="1"/>
    <col min="15" max="16384" width="9.109375" style="24"/>
  </cols>
  <sheetData>
    <row r="1" spans="1:14" s="94" customFormat="1" ht="36.75" customHeight="1" thickBot="1" x14ac:dyDescent="0.3">
      <c r="A1" s="614" t="s">
        <v>229</v>
      </c>
      <c r="B1" s="614"/>
      <c r="C1" s="614"/>
      <c r="D1" s="614"/>
      <c r="E1" s="614"/>
      <c r="F1" s="614"/>
      <c r="G1" s="614"/>
      <c r="H1" s="614"/>
      <c r="I1" s="614"/>
      <c r="J1" s="614"/>
      <c r="K1" s="614"/>
      <c r="L1" s="614"/>
      <c r="M1" s="614"/>
      <c r="N1" s="614"/>
    </row>
    <row r="2" spans="1:14" s="88" customFormat="1" ht="31.5" customHeight="1" thickBot="1" x14ac:dyDescent="0.3">
      <c r="A2" s="266"/>
      <c r="B2" s="117"/>
      <c r="C2" s="79" t="s">
        <v>50</v>
      </c>
      <c r="D2" s="69"/>
      <c r="E2" s="69"/>
      <c r="F2" s="70"/>
      <c r="G2" s="144"/>
      <c r="H2" s="79" t="s">
        <v>44</v>
      </c>
      <c r="I2" s="80"/>
      <c r="J2" s="80"/>
      <c r="K2" s="80"/>
      <c r="L2" s="139"/>
      <c r="M2" s="82" t="s">
        <v>45</v>
      </c>
      <c r="N2" s="612" t="s">
        <v>30</v>
      </c>
    </row>
    <row r="3" spans="1:14" s="88" customFormat="1" ht="53.25" customHeight="1" thickBot="1" x14ac:dyDescent="0.3">
      <c r="A3" s="75" t="s">
        <v>15</v>
      </c>
      <c r="B3" s="118" t="s">
        <v>52</v>
      </c>
      <c r="C3" s="50" t="s">
        <v>49</v>
      </c>
      <c r="D3" s="31" t="s">
        <v>40</v>
      </c>
      <c r="E3" s="31" t="s">
        <v>41</v>
      </c>
      <c r="F3" s="32" t="s">
        <v>42</v>
      </c>
      <c r="G3" s="145" t="s">
        <v>30</v>
      </c>
      <c r="H3" s="87" t="s">
        <v>49</v>
      </c>
      <c r="I3" s="31" t="s">
        <v>40</v>
      </c>
      <c r="J3" s="31" t="s">
        <v>41</v>
      </c>
      <c r="K3" s="86" t="s">
        <v>42</v>
      </c>
      <c r="L3" s="77" t="s">
        <v>30</v>
      </c>
      <c r="M3" s="136" t="s">
        <v>51</v>
      </c>
      <c r="N3" s="613"/>
    </row>
    <row r="4" spans="1:14" s="3" customFormat="1" ht="21" customHeight="1" x14ac:dyDescent="0.25">
      <c r="A4" s="280">
        <v>1</v>
      </c>
      <c r="B4" s="273" t="s">
        <v>70</v>
      </c>
      <c r="C4" s="122">
        <v>85</v>
      </c>
      <c r="D4" s="89">
        <v>562</v>
      </c>
      <c r="E4" s="89">
        <v>479</v>
      </c>
      <c r="F4" s="141">
        <v>18</v>
      </c>
      <c r="G4" s="133">
        <v>1144</v>
      </c>
      <c r="H4" s="119">
        <v>366</v>
      </c>
      <c r="I4" s="89">
        <v>295</v>
      </c>
      <c r="J4" s="89">
        <v>342</v>
      </c>
      <c r="K4" s="124">
        <v>86</v>
      </c>
      <c r="L4" s="127">
        <v>1089</v>
      </c>
      <c r="M4" s="127">
        <v>4</v>
      </c>
      <c r="N4" s="127">
        <v>2237</v>
      </c>
    </row>
    <row r="5" spans="1:14" s="3" customFormat="1" ht="19.5" customHeight="1" x14ac:dyDescent="0.25">
      <c r="A5" s="281">
        <v>2</v>
      </c>
      <c r="B5" s="264" t="s">
        <v>71</v>
      </c>
      <c r="C5" s="85">
        <v>127</v>
      </c>
      <c r="D5" s="2">
        <v>215</v>
      </c>
      <c r="E5" s="2">
        <v>104</v>
      </c>
      <c r="F5" s="142">
        <v>33</v>
      </c>
      <c r="G5" s="134">
        <v>479</v>
      </c>
      <c r="H5" s="120">
        <v>874</v>
      </c>
      <c r="I5" s="2">
        <v>401</v>
      </c>
      <c r="J5" s="2">
        <v>246</v>
      </c>
      <c r="K5" s="125">
        <v>48</v>
      </c>
      <c r="L5" s="128">
        <v>1569</v>
      </c>
      <c r="M5" s="128">
        <v>3</v>
      </c>
      <c r="N5" s="128">
        <v>2051</v>
      </c>
    </row>
    <row r="6" spans="1:14" s="3" customFormat="1" ht="19.5" customHeight="1" x14ac:dyDescent="0.25">
      <c r="A6" s="281">
        <v>3</v>
      </c>
      <c r="B6" s="264" t="s">
        <v>144</v>
      </c>
      <c r="C6" s="85">
        <v>214</v>
      </c>
      <c r="D6" s="2">
        <v>857</v>
      </c>
      <c r="E6" s="2">
        <v>747</v>
      </c>
      <c r="F6" s="142">
        <v>90</v>
      </c>
      <c r="G6" s="134">
        <v>1908</v>
      </c>
      <c r="H6" s="120">
        <v>3739</v>
      </c>
      <c r="I6" s="2">
        <v>2234</v>
      </c>
      <c r="J6" s="2">
        <v>2641</v>
      </c>
      <c r="K6" s="125">
        <v>301</v>
      </c>
      <c r="L6" s="128">
        <v>8915</v>
      </c>
      <c r="M6" s="128">
        <v>14</v>
      </c>
      <c r="N6" s="128">
        <v>10837</v>
      </c>
    </row>
    <row r="7" spans="1:14" s="3" customFormat="1" ht="19.5" customHeight="1" x14ac:dyDescent="0.25">
      <c r="A7" s="281">
        <v>4</v>
      </c>
      <c r="B7" s="264" t="s">
        <v>72</v>
      </c>
      <c r="C7" s="85">
        <v>161</v>
      </c>
      <c r="D7" s="2">
        <v>491</v>
      </c>
      <c r="E7" s="2">
        <v>518</v>
      </c>
      <c r="F7" s="142">
        <v>758</v>
      </c>
      <c r="G7" s="134">
        <v>1928</v>
      </c>
      <c r="H7" s="120">
        <v>167</v>
      </c>
      <c r="I7" s="2">
        <v>412</v>
      </c>
      <c r="J7" s="2">
        <v>435</v>
      </c>
      <c r="K7" s="125">
        <v>135</v>
      </c>
      <c r="L7" s="128">
        <v>1149</v>
      </c>
      <c r="M7" s="128">
        <v>19</v>
      </c>
      <c r="N7" s="128">
        <v>3096</v>
      </c>
    </row>
    <row r="8" spans="1:14" s="3" customFormat="1" ht="19.5" customHeight="1" x14ac:dyDescent="0.25">
      <c r="A8" s="281">
        <v>5</v>
      </c>
      <c r="B8" s="264" t="s">
        <v>145</v>
      </c>
      <c r="C8" s="85">
        <v>36</v>
      </c>
      <c r="D8" s="2">
        <v>112</v>
      </c>
      <c r="E8" s="2">
        <v>81</v>
      </c>
      <c r="F8" s="142">
        <v>9</v>
      </c>
      <c r="G8" s="134">
        <v>238</v>
      </c>
      <c r="H8" s="120">
        <v>253</v>
      </c>
      <c r="I8" s="2">
        <v>93</v>
      </c>
      <c r="J8" s="2">
        <v>53</v>
      </c>
      <c r="K8" s="125">
        <v>38</v>
      </c>
      <c r="L8" s="128">
        <v>437</v>
      </c>
      <c r="M8" s="128">
        <v>3</v>
      </c>
      <c r="N8" s="128">
        <v>678</v>
      </c>
    </row>
    <row r="9" spans="1:14" s="3" customFormat="1" ht="19.5" customHeight="1" x14ac:dyDescent="0.25">
      <c r="A9" s="281">
        <v>6</v>
      </c>
      <c r="B9" s="264" t="s">
        <v>146</v>
      </c>
      <c r="C9" s="85">
        <v>69</v>
      </c>
      <c r="D9" s="2">
        <v>273</v>
      </c>
      <c r="E9" s="2">
        <v>304</v>
      </c>
      <c r="F9" s="142">
        <v>38</v>
      </c>
      <c r="G9" s="134">
        <v>684</v>
      </c>
      <c r="H9" s="120">
        <v>649</v>
      </c>
      <c r="I9" s="2">
        <v>708</v>
      </c>
      <c r="J9" s="2">
        <v>987</v>
      </c>
      <c r="K9" s="125">
        <v>219</v>
      </c>
      <c r="L9" s="128">
        <v>2563</v>
      </c>
      <c r="M9" s="128">
        <v>62</v>
      </c>
      <c r="N9" s="128">
        <v>3309</v>
      </c>
    </row>
    <row r="10" spans="1:14" s="3" customFormat="1" ht="19.5" customHeight="1" x14ac:dyDescent="0.25">
      <c r="A10" s="281">
        <v>7</v>
      </c>
      <c r="B10" s="264" t="s">
        <v>147</v>
      </c>
      <c r="C10" s="85">
        <v>115</v>
      </c>
      <c r="D10" s="2">
        <v>553</v>
      </c>
      <c r="E10" s="2">
        <v>457</v>
      </c>
      <c r="F10" s="142">
        <v>20</v>
      </c>
      <c r="G10" s="134">
        <v>1145</v>
      </c>
      <c r="H10" s="120">
        <v>1485</v>
      </c>
      <c r="I10" s="2">
        <v>743</v>
      </c>
      <c r="J10" s="2">
        <v>615</v>
      </c>
      <c r="K10" s="125">
        <v>112</v>
      </c>
      <c r="L10" s="128">
        <v>2955</v>
      </c>
      <c r="M10" s="128">
        <v>14</v>
      </c>
      <c r="N10" s="128">
        <v>4114</v>
      </c>
    </row>
    <row r="11" spans="1:14" s="3" customFormat="1" ht="19.5" customHeight="1" x14ac:dyDescent="0.25">
      <c r="A11" s="281">
        <v>8</v>
      </c>
      <c r="B11" s="264" t="s">
        <v>148</v>
      </c>
      <c r="C11" s="85">
        <v>28</v>
      </c>
      <c r="D11" s="2">
        <v>142</v>
      </c>
      <c r="E11" s="2">
        <v>131</v>
      </c>
      <c r="F11" s="142">
        <v>4</v>
      </c>
      <c r="G11" s="134">
        <v>305</v>
      </c>
      <c r="H11" s="120">
        <v>332</v>
      </c>
      <c r="I11" s="2">
        <v>142</v>
      </c>
      <c r="J11" s="2">
        <v>172</v>
      </c>
      <c r="K11" s="125">
        <v>37</v>
      </c>
      <c r="L11" s="128">
        <v>683</v>
      </c>
      <c r="M11" s="128">
        <v>1</v>
      </c>
      <c r="N11" s="128">
        <v>989</v>
      </c>
    </row>
    <row r="12" spans="1:14" s="3" customFormat="1" ht="19.5" customHeight="1" x14ac:dyDescent="0.25">
      <c r="A12" s="281">
        <v>9</v>
      </c>
      <c r="B12" s="264" t="s">
        <v>149</v>
      </c>
      <c r="C12" s="85">
        <v>26</v>
      </c>
      <c r="D12" s="2">
        <v>44</v>
      </c>
      <c r="E12" s="2">
        <v>24</v>
      </c>
      <c r="F12" s="142">
        <v>1</v>
      </c>
      <c r="G12" s="134">
        <v>95</v>
      </c>
      <c r="H12" s="120">
        <v>210</v>
      </c>
      <c r="I12" s="2">
        <v>45</v>
      </c>
      <c r="J12" s="2">
        <v>20</v>
      </c>
      <c r="K12" s="125">
        <v>2</v>
      </c>
      <c r="L12" s="128">
        <v>277</v>
      </c>
      <c r="M12" s="128">
        <v>0</v>
      </c>
      <c r="N12" s="128">
        <v>372</v>
      </c>
    </row>
    <row r="13" spans="1:14" s="3" customFormat="1" ht="19.5" customHeight="1" x14ac:dyDescent="0.25">
      <c r="A13" s="281">
        <v>10</v>
      </c>
      <c r="B13" s="264" t="s">
        <v>150</v>
      </c>
      <c r="C13" s="85">
        <v>296</v>
      </c>
      <c r="D13" s="2">
        <v>846</v>
      </c>
      <c r="E13" s="2">
        <v>719</v>
      </c>
      <c r="F13" s="142">
        <v>24</v>
      </c>
      <c r="G13" s="134">
        <v>1885</v>
      </c>
      <c r="H13" s="120">
        <v>2558</v>
      </c>
      <c r="I13" s="2">
        <v>1280</v>
      </c>
      <c r="J13" s="2">
        <v>1358</v>
      </c>
      <c r="K13" s="125">
        <v>333</v>
      </c>
      <c r="L13" s="128">
        <v>5529</v>
      </c>
      <c r="M13" s="128">
        <v>31</v>
      </c>
      <c r="N13" s="128">
        <v>7445</v>
      </c>
    </row>
    <row r="14" spans="1:14" s="3" customFormat="1" ht="19.5" customHeight="1" x14ac:dyDescent="0.25">
      <c r="A14" s="281">
        <v>11</v>
      </c>
      <c r="B14" s="264" t="s">
        <v>151</v>
      </c>
      <c r="C14" s="85">
        <v>26</v>
      </c>
      <c r="D14" s="2">
        <v>42</v>
      </c>
      <c r="E14" s="2">
        <v>29</v>
      </c>
      <c r="F14" s="142">
        <v>1</v>
      </c>
      <c r="G14" s="134">
        <v>98</v>
      </c>
      <c r="H14" s="120">
        <v>402</v>
      </c>
      <c r="I14" s="2">
        <v>221</v>
      </c>
      <c r="J14" s="2">
        <v>204</v>
      </c>
      <c r="K14" s="125">
        <v>14</v>
      </c>
      <c r="L14" s="128">
        <v>841</v>
      </c>
      <c r="M14" s="128">
        <v>5</v>
      </c>
      <c r="N14" s="128">
        <v>944</v>
      </c>
    </row>
    <row r="15" spans="1:14" s="3" customFormat="1" ht="19.5" customHeight="1" x14ac:dyDescent="0.25">
      <c r="A15" s="281">
        <v>12</v>
      </c>
      <c r="B15" s="264" t="s">
        <v>133</v>
      </c>
      <c r="C15" s="85">
        <v>45</v>
      </c>
      <c r="D15" s="2">
        <v>198</v>
      </c>
      <c r="E15" s="2">
        <v>212</v>
      </c>
      <c r="F15" s="142">
        <v>21</v>
      </c>
      <c r="G15" s="134">
        <v>476</v>
      </c>
      <c r="H15" s="120">
        <v>3724</v>
      </c>
      <c r="I15" s="2">
        <v>1619</v>
      </c>
      <c r="J15" s="2">
        <v>1259</v>
      </c>
      <c r="K15" s="125">
        <v>110</v>
      </c>
      <c r="L15" s="128">
        <v>6712</v>
      </c>
      <c r="M15" s="128">
        <v>10</v>
      </c>
      <c r="N15" s="128">
        <v>7198</v>
      </c>
    </row>
    <row r="16" spans="1:14" s="3" customFormat="1" ht="19.5" customHeight="1" x14ac:dyDescent="0.25">
      <c r="A16" s="281">
        <v>13</v>
      </c>
      <c r="B16" s="264" t="s">
        <v>152</v>
      </c>
      <c r="C16" s="85">
        <v>8</v>
      </c>
      <c r="D16" s="2">
        <v>14</v>
      </c>
      <c r="E16" s="2">
        <v>6</v>
      </c>
      <c r="F16" s="142">
        <v>0</v>
      </c>
      <c r="G16" s="134">
        <v>28</v>
      </c>
      <c r="H16" s="120">
        <v>197</v>
      </c>
      <c r="I16" s="2">
        <v>53</v>
      </c>
      <c r="J16" s="2">
        <v>32</v>
      </c>
      <c r="K16" s="125">
        <v>0</v>
      </c>
      <c r="L16" s="128">
        <v>282</v>
      </c>
      <c r="M16" s="128">
        <v>1</v>
      </c>
      <c r="N16" s="128">
        <v>311</v>
      </c>
    </row>
    <row r="17" spans="1:14" s="3" customFormat="1" ht="19.5" customHeight="1" x14ac:dyDescent="0.25">
      <c r="A17" s="281">
        <v>14</v>
      </c>
      <c r="B17" s="264" t="s">
        <v>153</v>
      </c>
      <c r="C17" s="85">
        <v>2</v>
      </c>
      <c r="D17" s="2">
        <v>17</v>
      </c>
      <c r="E17" s="2">
        <v>25</v>
      </c>
      <c r="F17" s="142">
        <v>0</v>
      </c>
      <c r="G17" s="134">
        <v>44</v>
      </c>
      <c r="H17" s="120">
        <v>306</v>
      </c>
      <c r="I17" s="2">
        <v>164</v>
      </c>
      <c r="J17" s="2">
        <v>149</v>
      </c>
      <c r="K17" s="125">
        <v>18</v>
      </c>
      <c r="L17" s="128">
        <v>637</v>
      </c>
      <c r="M17" s="128">
        <v>1</v>
      </c>
      <c r="N17" s="128">
        <v>682</v>
      </c>
    </row>
    <row r="18" spans="1:14" s="3" customFormat="1" ht="19.5" customHeight="1" x14ac:dyDescent="0.25">
      <c r="A18" s="281">
        <v>15</v>
      </c>
      <c r="B18" s="264" t="s">
        <v>73</v>
      </c>
      <c r="C18" s="85">
        <v>23</v>
      </c>
      <c r="D18" s="2">
        <v>79</v>
      </c>
      <c r="E18" s="2">
        <v>84</v>
      </c>
      <c r="F18" s="142">
        <v>6</v>
      </c>
      <c r="G18" s="134">
        <v>192</v>
      </c>
      <c r="H18" s="120">
        <v>127</v>
      </c>
      <c r="I18" s="2">
        <v>229</v>
      </c>
      <c r="J18" s="2">
        <v>171</v>
      </c>
      <c r="K18" s="125">
        <v>13</v>
      </c>
      <c r="L18" s="128">
        <v>540</v>
      </c>
      <c r="M18" s="128">
        <v>0</v>
      </c>
      <c r="N18" s="128">
        <v>732</v>
      </c>
    </row>
    <row r="19" spans="1:14" s="3" customFormat="1" ht="19.5" customHeight="1" x14ac:dyDescent="0.25">
      <c r="A19" s="281">
        <v>16</v>
      </c>
      <c r="B19" s="264" t="s">
        <v>154</v>
      </c>
      <c r="C19" s="85">
        <v>2</v>
      </c>
      <c r="D19" s="2">
        <v>14</v>
      </c>
      <c r="E19" s="2">
        <v>19</v>
      </c>
      <c r="F19" s="142">
        <v>0</v>
      </c>
      <c r="G19" s="134">
        <v>35</v>
      </c>
      <c r="H19" s="120">
        <v>238</v>
      </c>
      <c r="I19" s="2">
        <v>61</v>
      </c>
      <c r="J19" s="2">
        <v>36</v>
      </c>
      <c r="K19" s="125">
        <v>5</v>
      </c>
      <c r="L19" s="128">
        <v>340</v>
      </c>
      <c r="M19" s="128">
        <v>1</v>
      </c>
      <c r="N19" s="128">
        <v>376</v>
      </c>
    </row>
    <row r="20" spans="1:14" s="3" customFormat="1" ht="19.5" customHeight="1" x14ac:dyDescent="0.25">
      <c r="A20" s="281">
        <v>17</v>
      </c>
      <c r="B20" s="264" t="s">
        <v>155</v>
      </c>
      <c r="C20" s="85">
        <v>0</v>
      </c>
      <c r="D20" s="2">
        <v>0</v>
      </c>
      <c r="E20" s="2">
        <v>1</v>
      </c>
      <c r="F20" s="142">
        <v>1</v>
      </c>
      <c r="G20" s="134">
        <v>2</v>
      </c>
      <c r="H20" s="120">
        <v>22</v>
      </c>
      <c r="I20" s="2">
        <v>4</v>
      </c>
      <c r="J20" s="2">
        <v>5</v>
      </c>
      <c r="K20" s="125">
        <v>2</v>
      </c>
      <c r="L20" s="128">
        <v>33</v>
      </c>
      <c r="M20" s="128">
        <v>0</v>
      </c>
      <c r="N20" s="128">
        <v>35</v>
      </c>
    </row>
    <row r="21" spans="1:14" s="3" customFormat="1" ht="19.5" customHeight="1" x14ac:dyDescent="0.25">
      <c r="A21" s="281">
        <v>18</v>
      </c>
      <c r="B21" s="264" t="s">
        <v>131</v>
      </c>
      <c r="C21" s="85">
        <v>7</v>
      </c>
      <c r="D21" s="2">
        <v>34</v>
      </c>
      <c r="E21" s="2">
        <v>93</v>
      </c>
      <c r="F21" s="142">
        <v>0</v>
      </c>
      <c r="G21" s="134">
        <v>134</v>
      </c>
      <c r="H21" s="120">
        <v>219</v>
      </c>
      <c r="I21" s="2">
        <v>29</v>
      </c>
      <c r="J21" s="2">
        <v>12</v>
      </c>
      <c r="K21" s="125">
        <v>3</v>
      </c>
      <c r="L21" s="128">
        <v>263</v>
      </c>
      <c r="M21" s="128">
        <v>0</v>
      </c>
      <c r="N21" s="128">
        <v>397</v>
      </c>
    </row>
    <row r="22" spans="1:14" s="3" customFormat="1" ht="19.5" customHeight="1" x14ac:dyDescent="0.25">
      <c r="A22" s="281">
        <v>19</v>
      </c>
      <c r="B22" s="264" t="s">
        <v>156</v>
      </c>
      <c r="C22" s="85">
        <v>0</v>
      </c>
      <c r="D22" s="2">
        <v>1</v>
      </c>
      <c r="E22" s="2">
        <v>0</v>
      </c>
      <c r="F22" s="142">
        <v>0</v>
      </c>
      <c r="G22" s="134">
        <v>1</v>
      </c>
      <c r="H22" s="120">
        <v>2</v>
      </c>
      <c r="I22" s="2">
        <v>0</v>
      </c>
      <c r="J22" s="2">
        <v>2</v>
      </c>
      <c r="K22" s="125">
        <v>0</v>
      </c>
      <c r="L22" s="128">
        <v>4</v>
      </c>
      <c r="M22" s="128">
        <v>0</v>
      </c>
      <c r="N22" s="128">
        <v>5</v>
      </c>
    </row>
    <row r="23" spans="1:14" s="3" customFormat="1" ht="19.5" customHeight="1" x14ac:dyDescent="0.25">
      <c r="A23" s="281">
        <v>20</v>
      </c>
      <c r="B23" s="264" t="s">
        <v>74</v>
      </c>
      <c r="C23" s="85">
        <v>3</v>
      </c>
      <c r="D23" s="2">
        <v>13</v>
      </c>
      <c r="E23" s="2">
        <v>6</v>
      </c>
      <c r="F23" s="142">
        <v>0</v>
      </c>
      <c r="G23" s="134">
        <v>22</v>
      </c>
      <c r="H23" s="120">
        <v>166</v>
      </c>
      <c r="I23" s="2">
        <v>27</v>
      </c>
      <c r="J23" s="2">
        <v>21</v>
      </c>
      <c r="K23" s="125">
        <v>3</v>
      </c>
      <c r="L23" s="128">
        <v>217</v>
      </c>
      <c r="M23" s="128">
        <v>0</v>
      </c>
      <c r="N23" s="128">
        <v>239</v>
      </c>
    </row>
    <row r="24" spans="1:14" s="3" customFormat="1" ht="19.5" customHeight="1" x14ac:dyDescent="0.25">
      <c r="A24" s="281">
        <v>21</v>
      </c>
      <c r="B24" s="264" t="s">
        <v>75</v>
      </c>
      <c r="C24" s="85">
        <v>23</v>
      </c>
      <c r="D24" s="2">
        <v>43</v>
      </c>
      <c r="E24" s="2">
        <v>57</v>
      </c>
      <c r="F24" s="142">
        <v>2</v>
      </c>
      <c r="G24" s="134">
        <v>125</v>
      </c>
      <c r="H24" s="120">
        <v>281</v>
      </c>
      <c r="I24" s="2">
        <v>51</v>
      </c>
      <c r="J24" s="2">
        <v>35</v>
      </c>
      <c r="K24" s="125">
        <v>3</v>
      </c>
      <c r="L24" s="128">
        <v>370</v>
      </c>
      <c r="M24" s="128">
        <v>0</v>
      </c>
      <c r="N24" s="128">
        <v>495</v>
      </c>
    </row>
    <row r="25" spans="1:14" s="3" customFormat="1" ht="19.5" customHeight="1" thickBot="1" x14ac:dyDescent="0.3">
      <c r="A25" s="282">
        <v>22</v>
      </c>
      <c r="B25" s="265" t="s">
        <v>157</v>
      </c>
      <c r="C25" s="123">
        <v>10</v>
      </c>
      <c r="D25" s="90">
        <v>33</v>
      </c>
      <c r="E25" s="90">
        <v>26</v>
      </c>
      <c r="F25" s="143">
        <v>2</v>
      </c>
      <c r="G25" s="135">
        <v>71</v>
      </c>
      <c r="H25" s="121">
        <v>560</v>
      </c>
      <c r="I25" s="90">
        <v>123</v>
      </c>
      <c r="J25" s="90">
        <v>69</v>
      </c>
      <c r="K25" s="126">
        <v>2</v>
      </c>
      <c r="L25" s="129">
        <v>754</v>
      </c>
      <c r="M25" s="129">
        <v>0</v>
      </c>
      <c r="N25" s="129">
        <v>825</v>
      </c>
    </row>
    <row r="26" spans="1:14" s="94" customFormat="1" ht="36.75" customHeight="1" thickBot="1" x14ac:dyDescent="0.3">
      <c r="A26" s="619" t="s">
        <v>230</v>
      </c>
      <c r="B26" s="619"/>
      <c r="C26" s="619"/>
      <c r="D26" s="619"/>
      <c r="E26" s="619"/>
      <c r="F26" s="619"/>
      <c r="G26" s="619"/>
      <c r="H26" s="619"/>
      <c r="I26" s="619"/>
      <c r="J26" s="619"/>
      <c r="K26" s="619"/>
      <c r="L26" s="619"/>
      <c r="M26" s="619"/>
      <c r="N26" s="619"/>
    </row>
    <row r="27" spans="1:14" s="88" customFormat="1" ht="31.5" customHeight="1" thickBot="1" x14ac:dyDescent="0.3">
      <c r="A27" s="266"/>
      <c r="B27" s="84"/>
      <c r="C27" s="78" t="s">
        <v>50</v>
      </c>
      <c r="D27" s="69"/>
      <c r="E27" s="69"/>
      <c r="F27" s="69"/>
      <c r="G27" s="70"/>
      <c r="H27" s="79" t="s">
        <v>44</v>
      </c>
      <c r="I27" s="80"/>
      <c r="J27" s="80"/>
      <c r="K27" s="80"/>
      <c r="L27" s="81"/>
      <c r="M27" s="82" t="s">
        <v>45</v>
      </c>
      <c r="N27" s="620" t="s">
        <v>30</v>
      </c>
    </row>
    <row r="28" spans="1:14" s="88" customFormat="1" ht="53.25" customHeight="1" thickBot="1" x14ac:dyDescent="0.3">
      <c r="A28" s="75" t="s">
        <v>15</v>
      </c>
      <c r="B28" s="118" t="s">
        <v>52</v>
      </c>
      <c r="C28" s="50" t="s">
        <v>49</v>
      </c>
      <c r="D28" s="31" t="s">
        <v>40</v>
      </c>
      <c r="E28" s="31" t="s">
        <v>41</v>
      </c>
      <c r="F28" s="86" t="s">
        <v>42</v>
      </c>
      <c r="G28" s="77" t="s">
        <v>30</v>
      </c>
      <c r="H28" s="87" t="s">
        <v>49</v>
      </c>
      <c r="I28" s="31" t="s">
        <v>40</v>
      </c>
      <c r="J28" s="31" t="s">
        <v>41</v>
      </c>
      <c r="K28" s="86" t="s">
        <v>42</v>
      </c>
      <c r="L28" s="77" t="s">
        <v>30</v>
      </c>
      <c r="M28" s="136" t="s">
        <v>51</v>
      </c>
      <c r="N28" s="621"/>
    </row>
    <row r="29" spans="1:14" s="3" customFormat="1" ht="19.5" customHeight="1" x14ac:dyDescent="0.25">
      <c r="A29" s="278">
        <v>23</v>
      </c>
      <c r="B29" s="273" t="s">
        <v>129</v>
      </c>
      <c r="C29" s="122">
        <v>5</v>
      </c>
      <c r="D29" s="89">
        <v>18</v>
      </c>
      <c r="E29" s="89">
        <v>12</v>
      </c>
      <c r="F29" s="124">
        <v>1</v>
      </c>
      <c r="G29" s="127">
        <v>36</v>
      </c>
      <c r="H29" s="119">
        <v>188</v>
      </c>
      <c r="I29" s="89">
        <v>48</v>
      </c>
      <c r="J29" s="89">
        <v>21</v>
      </c>
      <c r="K29" s="124">
        <v>2</v>
      </c>
      <c r="L29" s="127">
        <v>259</v>
      </c>
      <c r="M29" s="127">
        <v>0</v>
      </c>
      <c r="N29" s="133">
        <v>295</v>
      </c>
    </row>
    <row r="30" spans="1:14" s="3" customFormat="1" ht="19.5" customHeight="1" x14ac:dyDescent="0.25">
      <c r="A30" s="157">
        <v>24</v>
      </c>
      <c r="B30" s="264" t="s">
        <v>128</v>
      </c>
      <c r="C30" s="85">
        <v>21</v>
      </c>
      <c r="D30" s="2">
        <v>63</v>
      </c>
      <c r="E30" s="2">
        <v>41</v>
      </c>
      <c r="F30" s="125">
        <v>1</v>
      </c>
      <c r="G30" s="128">
        <v>126</v>
      </c>
      <c r="H30" s="120">
        <v>417</v>
      </c>
      <c r="I30" s="2">
        <v>65</v>
      </c>
      <c r="J30" s="2">
        <v>57</v>
      </c>
      <c r="K30" s="125">
        <v>1</v>
      </c>
      <c r="L30" s="128">
        <v>540</v>
      </c>
      <c r="M30" s="128">
        <v>0</v>
      </c>
      <c r="N30" s="134">
        <v>666</v>
      </c>
    </row>
    <row r="31" spans="1:14" s="3" customFormat="1" ht="19.5" customHeight="1" x14ac:dyDescent="0.25">
      <c r="A31" s="157">
        <v>25</v>
      </c>
      <c r="B31" s="264" t="s">
        <v>158</v>
      </c>
      <c r="C31" s="85">
        <v>1</v>
      </c>
      <c r="D31" s="2">
        <v>3</v>
      </c>
      <c r="E31" s="2">
        <v>3</v>
      </c>
      <c r="F31" s="125">
        <v>0</v>
      </c>
      <c r="G31" s="128">
        <v>7</v>
      </c>
      <c r="H31" s="120">
        <v>8</v>
      </c>
      <c r="I31" s="2">
        <v>6</v>
      </c>
      <c r="J31" s="2">
        <v>4</v>
      </c>
      <c r="K31" s="125">
        <v>0</v>
      </c>
      <c r="L31" s="128">
        <v>18</v>
      </c>
      <c r="M31" s="128">
        <v>0</v>
      </c>
      <c r="N31" s="134">
        <v>25</v>
      </c>
    </row>
    <row r="32" spans="1:14" s="3" customFormat="1" ht="19.5" customHeight="1" x14ac:dyDescent="0.25">
      <c r="A32" s="157">
        <v>26</v>
      </c>
      <c r="B32" s="264" t="s">
        <v>159</v>
      </c>
      <c r="C32" s="85">
        <v>4</v>
      </c>
      <c r="D32" s="2">
        <v>6</v>
      </c>
      <c r="E32" s="2">
        <v>5</v>
      </c>
      <c r="F32" s="125">
        <v>0</v>
      </c>
      <c r="G32" s="128">
        <v>15</v>
      </c>
      <c r="H32" s="120">
        <v>122</v>
      </c>
      <c r="I32" s="2">
        <v>25</v>
      </c>
      <c r="J32" s="2">
        <v>10</v>
      </c>
      <c r="K32" s="125">
        <v>1</v>
      </c>
      <c r="L32" s="128">
        <v>158</v>
      </c>
      <c r="M32" s="128">
        <v>0</v>
      </c>
      <c r="N32" s="134">
        <v>173</v>
      </c>
    </row>
    <row r="33" spans="1:14" s="3" customFormat="1" ht="19.5" customHeight="1" x14ac:dyDescent="0.25">
      <c r="A33" s="157">
        <v>27</v>
      </c>
      <c r="B33" s="264" t="s">
        <v>160</v>
      </c>
      <c r="C33" s="85">
        <v>4</v>
      </c>
      <c r="D33" s="2">
        <v>10</v>
      </c>
      <c r="E33" s="2">
        <v>7</v>
      </c>
      <c r="F33" s="125">
        <v>1</v>
      </c>
      <c r="G33" s="128">
        <v>22</v>
      </c>
      <c r="H33" s="120">
        <v>211</v>
      </c>
      <c r="I33" s="2">
        <v>35</v>
      </c>
      <c r="J33" s="2">
        <v>26</v>
      </c>
      <c r="K33" s="125">
        <v>2</v>
      </c>
      <c r="L33" s="128">
        <v>274</v>
      </c>
      <c r="M33" s="128">
        <v>0</v>
      </c>
      <c r="N33" s="134">
        <v>296</v>
      </c>
    </row>
    <row r="34" spans="1:14" s="3" customFormat="1" ht="19.5" customHeight="1" x14ac:dyDescent="0.25">
      <c r="A34" s="157">
        <v>28</v>
      </c>
      <c r="B34" s="264" t="s">
        <v>161</v>
      </c>
      <c r="C34" s="85">
        <v>2</v>
      </c>
      <c r="D34" s="2">
        <v>3</v>
      </c>
      <c r="E34" s="2">
        <v>4</v>
      </c>
      <c r="F34" s="125">
        <v>0</v>
      </c>
      <c r="G34" s="128">
        <v>9</v>
      </c>
      <c r="H34" s="120">
        <v>21</v>
      </c>
      <c r="I34" s="2">
        <v>15</v>
      </c>
      <c r="J34" s="2">
        <v>13</v>
      </c>
      <c r="K34" s="125">
        <v>4</v>
      </c>
      <c r="L34" s="128">
        <v>53</v>
      </c>
      <c r="M34" s="128">
        <v>0</v>
      </c>
      <c r="N34" s="134">
        <v>62</v>
      </c>
    </row>
    <row r="35" spans="1:14" s="3" customFormat="1" ht="19.5" customHeight="1" x14ac:dyDescent="0.25">
      <c r="A35" s="157">
        <v>29</v>
      </c>
      <c r="B35" s="264" t="s">
        <v>162</v>
      </c>
      <c r="C35" s="85">
        <v>18</v>
      </c>
      <c r="D35" s="2">
        <v>62</v>
      </c>
      <c r="E35" s="2">
        <v>49</v>
      </c>
      <c r="F35" s="125">
        <v>4</v>
      </c>
      <c r="G35" s="128">
        <v>133</v>
      </c>
      <c r="H35" s="120">
        <v>250</v>
      </c>
      <c r="I35" s="2">
        <v>87</v>
      </c>
      <c r="J35" s="2">
        <v>47</v>
      </c>
      <c r="K35" s="125">
        <v>5</v>
      </c>
      <c r="L35" s="128">
        <v>389</v>
      </c>
      <c r="M35" s="128">
        <v>1</v>
      </c>
      <c r="N35" s="134">
        <v>523</v>
      </c>
    </row>
    <row r="36" spans="1:14" s="3" customFormat="1" ht="19.5" customHeight="1" x14ac:dyDescent="0.25">
      <c r="A36" s="157">
        <v>30</v>
      </c>
      <c r="B36" s="264" t="s">
        <v>163</v>
      </c>
      <c r="C36" s="85">
        <v>4</v>
      </c>
      <c r="D36" s="2">
        <v>13</v>
      </c>
      <c r="E36" s="2">
        <v>18</v>
      </c>
      <c r="F36" s="125">
        <v>2</v>
      </c>
      <c r="G36" s="128">
        <v>37</v>
      </c>
      <c r="H36" s="120">
        <v>24</v>
      </c>
      <c r="I36" s="2">
        <v>12</v>
      </c>
      <c r="J36" s="2">
        <v>3</v>
      </c>
      <c r="K36" s="125">
        <v>3</v>
      </c>
      <c r="L36" s="128">
        <v>42</v>
      </c>
      <c r="M36" s="128">
        <v>0</v>
      </c>
      <c r="N36" s="134">
        <v>79</v>
      </c>
    </row>
    <row r="37" spans="1:14" s="3" customFormat="1" ht="19.5" customHeight="1" x14ac:dyDescent="0.25">
      <c r="A37" s="157">
        <v>31</v>
      </c>
      <c r="B37" s="264" t="s">
        <v>164</v>
      </c>
      <c r="C37" s="85">
        <v>10</v>
      </c>
      <c r="D37" s="2">
        <v>51</v>
      </c>
      <c r="E37" s="2">
        <v>25</v>
      </c>
      <c r="F37" s="125">
        <v>0</v>
      </c>
      <c r="G37" s="128">
        <v>86</v>
      </c>
      <c r="H37" s="120">
        <v>161</v>
      </c>
      <c r="I37" s="2">
        <v>44</v>
      </c>
      <c r="J37" s="2">
        <v>30</v>
      </c>
      <c r="K37" s="125">
        <v>0</v>
      </c>
      <c r="L37" s="128">
        <v>235</v>
      </c>
      <c r="M37" s="128">
        <v>1</v>
      </c>
      <c r="N37" s="134">
        <v>322</v>
      </c>
    </row>
    <row r="38" spans="1:14" s="3" customFormat="1" ht="19.5" customHeight="1" x14ac:dyDescent="0.25">
      <c r="A38" s="157">
        <v>32</v>
      </c>
      <c r="B38" s="264" t="s">
        <v>165</v>
      </c>
      <c r="C38" s="85">
        <v>40</v>
      </c>
      <c r="D38" s="2">
        <v>133</v>
      </c>
      <c r="E38" s="2">
        <v>92</v>
      </c>
      <c r="F38" s="125">
        <v>8</v>
      </c>
      <c r="G38" s="128">
        <v>273</v>
      </c>
      <c r="H38" s="120">
        <v>396</v>
      </c>
      <c r="I38" s="2">
        <v>104</v>
      </c>
      <c r="J38" s="2">
        <v>77</v>
      </c>
      <c r="K38" s="125">
        <v>8</v>
      </c>
      <c r="L38" s="128">
        <v>585</v>
      </c>
      <c r="M38" s="128">
        <v>0</v>
      </c>
      <c r="N38" s="134">
        <v>858</v>
      </c>
    </row>
    <row r="39" spans="1:14" s="3" customFormat="1" ht="19.5" customHeight="1" x14ac:dyDescent="0.25">
      <c r="A39" s="157">
        <v>33</v>
      </c>
      <c r="B39" s="264" t="s">
        <v>166</v>
      </c>
      <c r="C39" s="85">
        <v>37</v>
      </c>
      <c r="D39" s="2">
        <v>122</v>
      </c>
      <c r="E39" s="2">
        <v>84</v>
      </c>
      <c r="F39" s="125">
        <v>5</v>
      </c>
      <c r="G39" s="128">
        <v>248</v>
      </c>
      <c r="H39" s="120">
        <v>401</v>
      </c>
      <c r="I39" s="2">
        <v>411</v>
      </c>
      <c r="J39" s="2">
        <v>557</v>
      </c>
      <c r="K39" s="125">
        <v>81</v>
      </c>
      <c r="L39" s="128">
        <v>1450</v>
      </c>
      <c r="M39" s="128">
        <v>2</v>
      </c>
      <c r="N39" s="134">
        <v>1700</v>
      </c>
    </row>
    <row r="40" spans="1:14" s="3" customFormat="1" ht="19.5" customHeight="1" x14ac:dyDescent="0.25">
      <c r="A40" s="157">
        <v>34</v>
      </c>
      <c r="B40" s="264" t="s">
        <v>125</v>
      </c>
      <c r="C40" s="85">
        <v>82</v>
      </c>
      <c r="D40" s="2">
        <v>489</v>
      </c>
      <c r="E40" s="2">
        <v>495</v>
      </c>
      <c r="F40" s="125">
        <v>15</v>
      </c>
      <c r="G40" s="128">
        <v>1081</v>
      </c>
      <c r="H40" s="120">
        <v>505</v>
      </c>
      <c r="I40" s="2">
        <v>210</v>
      </c>
      <c r="J40" s="2">
        <v>235</v>
      </c>
      <c r="K40" s="125">
        <v>47</v>
      </c>
      <c r="L40" s="128">
        <v>997</v>
      </c>
      <c r="M40" s="128">
        <v>4</v>
      </c>
      <c r="N40" s="134">
        <v>2082</v>
      </c>
    </row>
    <row r="41" spans="1:14" s="3" customFormat="1" ht="19.5" customHeight="1" x14ac:dyDescent="0.25">
      <c r="A41" s="157">
        <v>35</v>
      </c>
      <c r="B41" s="264" t="s">
        <v>126</v>
      </c>
      <c r="C41" s="85">
        <v>38</v>
      </c>
      <c r="D41" s="2">
        <v>465</v>
      </c>
      <c r="E41" s="2">
        <v>220</v>
      </c>
      <c r="F41" s="125">
        <v>8</v>
      </c>
      <c r="G41" s="128">
        <v>731</v>
      </c>
      <c r="H41" s="120">
        <v>350</v>
      </c>
      <c r="I41" s="2">
        <v>443</v>
      </c>
      <c r="J41" s="2">
        <v>311</v>
      </c>
      <c r="K41" s="125">
        <v>28</v>
      </c>
      <c r="L41" s="128">
        <v>1132</v>
      </c>
      <c r="M41" s="128">
        <v>1</v>
      </c>
      <c r="N41" s="134">
        <v>1864</v>
      </c>
    </row>
    <row r="42" spans="1:14" s="3" customFormat="1" ht="19.5" customHeight="1" x14ac:dyDescent="0.25">
      <c r="A42" s="157">
        <v>36</v>
      </c>
      <c r="B42" s="264" t="s">
        <v>167</v>
      </c>
      <c r="C42" s="85">
        <v>81</v>
      </c>
      <c r="D42" s="2">
        <v>174</v>
      </c>
      <c r="E42" s="2">
        <v>112</v>
      </c>
      <c r="F42" s="125">
        <v>4</v>
      </c>
      <c r="G42" s="128">
        <v>371</v>
      </c>
      <c r="H42" s="120">
        <v>419</v>
      </c>
      <c r="I42" s="2">
        <v>167</v>
      </c>
      <c r="J42" s="2">
        <v>145</v>
      </c>
      <c r="K42" s="125">
        <v>9</v>
      </c>
      <c r="L42" s="128">
        <v>740</v>
      </c>
      <c r="M42" s="128">
        <v>2</v>
      </c>
      <c r="N42" s="134">
        <v>1113</v>
      </c>
    </row>
    <row r="43" spans="1:14" s="3" customFormat="1" ht="19.5" customHeight="1" x14ac:dyDescent="0.25">
      <c r="A43" s="157">
        <v>37</v>
      </c>
      <c r="B43" s="264" t="s">
        <v>76</v>
      </c>
      <c r="C43" s="85">
        <v>100</v>
      </c>
      <c r="D43" s="2">
        <v>619</v>
      </c>
      <c r="E43" s="2">
        <v>436</v>
      </c>
      <c r="F43" s="125">
        <v>14</v>
      </c>
      <c r="G43" s="128">
        <v>1169</v>
      </c>
      <c r="H43" s="120">
        <v>956</v>
      </c>
      <c r="I43" s="2">
        <v>607</v>
      </c>
      <c r="J43" s="2">
        <v>535</v>
      </c>
      <c r="K43" s="125">
        <v>58</v>
      </c>
      <c r="L43" s="128">
        <v>2156</v>
      </c>
      <c r="M43" s="128">
        <v>4</v>
      </c>
      <c r="N43" s="134">
        <v>3329</v>
      </c>
    </row>
    <row r="44" spans="1:14" s="3" customFormat="1" ht="19.5" customHeight="1" x14ac:dyDescent="0.25">
      <c r="A44" s="157">
        <v>38</v>
      </c>
      <c r="B44" s="264" t="s">
        <v>168</v>
      </c>
      <c r="C44" s="85">
        <v>144</v>
      </c>
      <c r="D44" s="2">
        <v>775</v>
      </c>
      <c r="E44" s="2">
        <v>548</v>
      </c>
      <c r="F44" s="125">
        <v>25</v>
      </c>
      <c r="G44" s="128">
        <v>1492</v>
      </c>
      <c r="H44" s="120">
        <v>731</v>
      </c>
      <c r="I44" s="2">
        <v>487</v>
      </c>
      <c r="J44" s="2">
        <v>576</v>
      </c>
      <c r="K44" s="125">
        <v>94</v>
      </c>
      <c r="L44" s="128">
        <v>1888</v>
      </c>
      <c r="M44" s="128">
        <v>0</v>
      </c>
      <c r="N44" s="134">
        <v>3380</v>
      </c>
    </row>
    <row r="45" spans="1:14" s="3" customFormat="1" ht="19.5" customHeight="1" x14ac:dyDescent="0.25">
      <c r="A45" s="157">
        <v>39</v>
      </c>
      <c r="B45" s="264" t="s">
        <v>169</v>
      </c>
      <c r="C45" s="85">
        <v>9</v>
      </c>
      <c r="D45" s="2">
        <v>206</v>
      </c>
      <c r="E45" s="2">
        <v>93</v>
      </c>
      <c r="F45" s="125">
        <v>1</v>
      </c>
      <c r="G45" s="128">
        <v>309</v>
      </c>
      <c r="H45" s="120">
        <v>71</v>
      </c>
      <c r="I45" s="2">
        <v>60</v>
      </c>
      <c r="J45" s="2">
        <v>56</v>
      </c>
      <c r="K45" s="125">
        <v>4</v>
      </c>
      <c r="L45" s="128">
        <v>191</v>
      </c>
      <c r="M45" s="128">
        <v>1</v>
      </c>
      <c r="N45" s="134">
        <v>501</v>
      </c>
    </row>
    <row r="46" spans="1:14" s="3" customFormat="1" ht="19.5" customHeight="1" x14ac:dyDescent="0.25">
      <c r="A46" s="157">
        <v>40</v>
      </c>
      <c r="B46" s="264" t="s">
        <v>170</v>
      </c>
      <c r="C46" s="85">
        <v>39</v>
      </c>
      <c r="D46" s="2">
        <v>108</v>
      </c>
      <c r="E46" s="2">
        <v>28</v>
      </c>
      <c r="F46" s="125">
        <v>6</v>
      </c>
      <c r="G46" s="128">
        <v>181</v>
      </c>
      <c r="H46" s="120">
        <v>455</v>
      </c>
      <c r="I46" s="2">
        <v>117</v>
      </c>
      <c r="J46" s="2">
        <v>84</v>
      </c>
      <c r="K46" s="125">
        <v>10</v>
      </c>
      <c r="L46" s="128">
        <v>666</v>
      </c>
      <c r="M46" s="128">
        <v>0</v>
      </c>
      <c r="N46" s="134">
        <v>847</v>
      </c>
    </row>
    <row r="47" spans="1:14" s="3" customFormat="1" ht="19.5" customHeight="1" x14ac:dyDescent="0.25">
      <c r="A47" s="157">
        <v>41</v>
      </c>
      <c r="B47" s="264" t="s">
        <v>77</v>
      </c>
      <c r="C47" s="85">
        <v>9</v>
      </c>
      <c r="D47" s="2">
        <v>23</v>
      </c>
      <c r="E47" s="2">
        <v>6</v>
      </c>
      <c r="F47" s="125">
        <v>1</v>
      </c>
      <c r="G47" s="128">
        <v>39</v>
      </c>
      <c r="H47" s="120">
        <v>31</v>
      </c>
      <c r="I47" s="2">
        <v>16</v>
      </c>
      <c r="J47" s="2">
        <v>6</v>
      </c>
      <c r="K47" s="125">
        <v>0</v>
      </c>
      <c r="L47" s="128">
        <v>53</v>
      </c>
      <c r="M47" s="128">
        <v>0</v>
      </c>
      <c r="N47" s="134">
        <v>92</v>
      </c>
    </row>
    <row r="48" spans="1:14" s="3" customFormat="1" ht="19.5" customHeight="1" x14ac:dyDescent="0.25">
      <c r="A48" s="157">
        <v>42</v>
      </c>
      <c r="B48" s="264" t="s">
        <v>171</v>
      </c>
      <c r="C48" s="85">
        <v>16</v>
      </c>
      <c r="D48" s="2">
        <v>62</v>
      </c>
      <c r="E48" s="2">
        <v>135</v>
      </c>
      <c r="F48" s="125">
        <v>2</v>
      </c>
      <c r="G48" s="128">
        <v>215</v>
      </c>
      <c r="H48" s="120">
        <v>185</v>
      </c>
      <c r="I48" s="2">
        <v>156</v>
      </c>
      <c r="J48" s="2">
        <v>186</v>
      </c>
      <c r="K48" s="125">
        <v>28</v>
      </c>
      <c r="L48" s="128">
        <v>555</v>
      </c>
      <c r="M48" s="128">
        <v>2</v>
      </c>
      <c r="N48" s="134">
        <v>772</v>
      </c>
    </row>
    <row r="49" spans="1:14" s="3" customFormat="1" ht="19.5" customHeight="1" x14ac:dyDescent="0.25">
      <c r="A49" s="157">
        <v>43</v>
      </c>
      <c r="B49" s="264" t="s">
        <v>172</v>
      </c>
      <c r="C49" s="85">
        <v>9</v>
      </c>
      <c r="D49" s="2">
        <v>35</v>
      </c>
      <c r="E49" s="2">
        <v>48</v>
      </c>
      <c r="F49" s="125">
        <v>2</v>
      </c>
      <c r="G49" s="128">
        <v>94</v>
      </c>
      <c r="H49" s="120">
        <v>146</v>
      </c>
      <c r="I49" s="2">
        <v>76</v>
      </c>
      <c r="J49" s="2">
        <v>68</v>
      </c>
      <c r="K49" s="125">
        <v>7</v>
      </c>
      <c r="L49" s="128">
        <v>297</v>
      </c>
      <c r="M49" s="128">
        <v>0</v>
      </c>
      <c r="N49" s="134">
        <v>391</v>
      </c>
    </row>
    <row r="50" spans="1:14" s="3" customFormat="1" ht="19.5" customHeight="1" x14ac:dyDescent="0.25">
      <c r="A50" s="157">
        <v>44</v>
      </c>
      <c r="B50" s="264" t="s">
        <v>173</v>
      </c>
      <c r="C50" s="85">
        <v>16</v>
      </c>
      <c r="D50" s="2">
        <v>99</v>
      </c>
      <c r="E50" s="2">
        <v>59</v>
      </c>
      <c r="F50" s="125">
        <v>2</v>
      </c>
      <c r="G50" s="128">
        <v>176</v>
      </c>
      <c r="H50" s="120">
        <v>141</v>
      </c>
      <c r="I50" s="2">
        <v>106</v>
      </c>
      <c r="J50" s="2">
        <v>67</v>
      </c>
      <c r="K50" s="125">
        <v>7</v>
      </c>
      <c r="L50" s="128">
        <v>321</v>
      </c>
      <c r="M50" s="128">
        <v>0</v>
      </c>
      <c r="N50" s="134">
        <v>497</v>
      </c>
    </row>
    <row r="51" spans="1:14" s="3" customFormat="1" ht="19.5" customHeight="1" thickBot="1" x14ac:dyDescent="0.3">
      <c r="A51" s="279">
        <v>45</v>
      </c>
      <c r="B51" s="265" t="s">
        <v>78</v>
      </c>
      <c r="C51" s="123">
        <v>9</v>
      </c>
      <c r="D51" s="90">
        <v>21</v>
      </c>
      <c r="E51" s="90">
        <v>43</v>
      </c>
      <c r="F51" s="126">
        <v>1</v>
      </c>
      <c r="G51" s="129">
        <v>74</v>
      </c>
      <c r="H51" s="121">
        <v>486</v>
      </c>
      <c r="I51" s="90">
        <v>52</v>
      </c>
      <c r="J51" s="90">
        <v>36</v>
      </c>
      <c r="K51" s="126">
        <v>5</v>
      </c>
      <c r="L51" s="129">
        <v>579</v>
      </c>
      <c r="M51" s="129">
        <v>1</v>
      </c>
      <c r="N51" s="135">
        <v>654</v>
      </c>
    </row>
    <row r="52" spans="1:14" s="94" customFormat="1" ht="36.75" customHeight="1" thickBot="1" x14ac:dyDescent="0.3">
      <c r="A52" s="619" t="s">
        <v>230</v>
      </c>
      <c r="B52" s="619"/>
      <c r="C52" s="619"/>
      <c r="D52" s="619"/>
      <c r="E52" s="619"/>
      <c r="F52" s="619"/>
      <c r="G52" s="619"/>
      <c r="H52" s="619"/>
      <c r="I52" s="619"/>
      <c r="J52" s="619"/>
      <c r="K52" s="619"/>
      <c r="L52" s="619"/>
      <c r="M52" s="619"/>
      <c r="N52" s="619"/>
    </row>
    <row r="53" spans="1:14" s="88" customFormat="1" ht="31.5" customHeight="1" thickBot="1" x14ac:dyDescent="0.3">
      <c r="A53" s="283"/>
      <c r="B53" s="68"/>
      <c r="C53" s="78" t="s">
        <v>50</v>
      </c>
      <c r="D53" s="69"/>
      <c r="E53" s="69"/>
      <c r="F53" s="69"/>
      <c r="G53" s="70"/>
      <c r="H53" s="79" t="s">
        <v>44</v>
      </c>
      <c r="I53" s="80"/>
      <c r="J53" s="80"/>
      <c r="K53" s="80"/>
      <c r="L53" s="139"/>
      <c r="M53" s="82" t="s">
        <v>45</v>
      </c>
      <c r="N53" s="620" t="s">
        <v>30</v>
      </c>
    </row>
    <row r="54" spans="1:14" s="88" customFormat="1" ht="53.25" customHeight="1" thickBot="1" x14ac:dyDescent="0.3">
      <c r="A54" s="76" t="s">
        <v>15</v>
      </c>
      <c r="B54" s="75" t="s">
        <v>52</v>
      </c>
      <c r="C54" s="87" t="s">
        <v>49</v>
      </c>
      <c r="D54" s="31" t="s">
        <v>40</v>
      </c>
      <c r="E54" s="31" t="s">
        <v>41</v>
      </c>
      <c r="F54" s="86" t="s">
        <v>42</v>
      </c>
      <c r="G54" s="77" t="s">
        <v>30</v>
      </c>
      <c r="H54" s="87" t="s">
        <v>49</v>
      </c>
      <c r="I54" s="31" t="s">
        <v>40</v>
      </c>
      <c r="J54" s="31" t="s">
        <v>41</v>
      </c>
      <c r="K54" s="86" t="s">
        <v>42</v>
      </c>
      <c r="L54" s="140" t="s">
        <v>30</v>
      </c>
      <c r="M54" s="136" t="s">
        <v>51</v>
      </c>
      <c r="N54" s="621"/>
    </row>
    <row r="55" spans="1:14" s="3" customFormat="1" ht="19.5" customHeight="1" x14ac:dyDescent="0.25">
      <c r="A55" s="280">
        <v>46</v>
      </c>
      <c r="B55" s="273" t="s">
        <v>174</v>
      </c>
      <c r="C55" s="119">
        <v>20</v>
      </c>
      <c r="D55" s="89">
        <v>65</v>
      </c>
      <c r="E55" s="89">
        <v>56</v>
      </c>
      <c r="F55" s="124">
        <v>0</v>
      </c>
      <c r="G55" s="127">
        <v>141</v>
      </c>
      <c r="H55" s="119">
        <v>600</v>
      </c>
      <c r="I55" s="89">
        <v>60</v>
      </c>
      <c r="J55" s="89">
        <v>41</v>
      </c>
      <c r="K55" s="124">
        <v>11</v>
      </c>
      <c r="L55" s="146">
        <v>712</v>
      </c>
      <c r="M55" s="127">
        <v>0</v>
      </c>
      <c r="N55" s="133">
        <v>853</v>
      </c>
    </row>
    <row r="56" spans="1:14" s="3" customFormat="1" ht="19.5" customHeight="1" x14ac:dyDescent="0.25">
      <c r="A56" s="281">
        <v>47</v>
      </c>
      <c r="B56" s="264" t="s">
        <v>175</v>
      </c>
      <c r="C56" s="120">
        <v>0</v>
      </c>
      <c r="D56" s="2">
        <v>5</v>
      </c>
      <c r="E56" s="2">
        <v>9</v>
      </c>
      <c r="F56" s="125">
        <v>1</v>
      </c>
      <c r="G56" s="128">
        <v>15</v>
      </c>
      <c r="H56" s="120">
        <v>30</v>
      </c>
      <c r="I56" s="2">
        <v>5</v>
      </c>
      <c r="J56" s="2">
        <v>4</v>
      </c>
      <c r="K56" s="125">
        <v>0</v>
      </c>
      <c r="L56" s="147">
        <v>39</v>
      </c>
      <c r="M56" s="128">
        <v>0</v>
      </c>
      <c r="N56" s="134">
        <v>54</v>
      </c>
    </row>
    <row r="57" spans="1:14" s="3" customFormat="1" ht="19.5" customHeight="1" x14ac:dyDescent="0.25">
      <c r="A57" s="281">
        <v>48</v>
      </c>
      <c r="B57" s="264" t="s">
        <v>79</v>
      </c>
      <c r="C57" s="120">
        <v>12</v>
      </c>
      <c r="D57" s="2">
        <v>32</v>
      </c>
      <c r="E57" s="2">
        <v>22</v>
      </c>
      <c r="F57" s="125">
        <v>3</v>
      </c>
      <c r="G57" s="128">
        <v>69</v>
      </c>
      <c r="H57" s="120">
        <v>189</v>
      </c>
      <c r="I57" s="2">
        <v>29</v>
      </c>
      <c r="J57" s="2">
        <v>23</v>
      </c>
      <c r="K57" s="125">
        <v>2</v>
      </c>
      <c r="L57" s="147">
        <v>243</v>
      </c>
      <c r="M57" s="128">
        <v>0</v>
      </c>
      <c r="N57" s="134">
        <v>312</v>
      </c>
    </row>
    <row r="58" spans="1:14" s="3" customFormat="1" ht="19.5" customHeight="1" x14ac:dyDescent="0.25">
      <c r="A58" s="281">
        <v>49</v>
      </c>
      <c r="B58" s="264" t="s">
        <v>176</v>
      </c>
      <c r="C58" s="120">
        <v>2</v>
      </c>
      <c r="D58" s="2">
        <v>3</v>
      </c>
      <c r="E58" s="2">
        <v>11</v>
      </c>
      <c r="F58" s="125">
        <v>1</v>
      </c>
      <c r="G58" s="128">
        <v>17</v>
      </c>
      <c r="H58" s="120">
        <v>46</v>
      </c>
      <c r="I58" s="2">
        <v>17</v>
      </c>
      <c r="J58" s="2">
        <v>6</v>
      </c>
      <c r="K58" s="125">
        <v>0</v>
      </c>
      <c r="L58" s="147">
        <v>69</v>
      </c>
      <c r="M58" s="128">
        <v>0</v>
      </c>
      <c r="N58" s="134">
        <v>86</v>
      </c>
    </row>
    <row r="59" spans="1:14" s="3" customFormat="1" ht="19.5" customHeight="1" x14ac:dyDescent="0.25">
      <c r="A59" s="281">
        <v>50</v>
      </c>
      <c r="B59" s="264" t="s">
        <v>177</v>
      </c>
      <c r="C59" s="120">
        <v>2</v>
      </c>
      <c r="D59" s="2">
        <v>5</v>
      </c>
      <c r="E59" s="2">
        <v>5</v>
      </c>
      <c r="F59" s="125">
        <v>0</v>
      </c>
      <c r="G59" s="128">
        <v>12</v>
      </c>
      <c r="H59" s="120">
        <v>63</v>
      </c>
      <c r="I59" s="2">
        <v>25</v>
      </c>
      <c r="J59" s="2">
        <v>26</v>
      </c>
      <c r="K59" s="125">
        <v>4</v>
      </c>
      <c r="L59" s="147">
        <v>118</v>
      </c>
      <c r="M59" s="128">
        <v>0</v>
      </c>
      <c r="N59" s="134">
        <v>130</v>
      </c>
    </row>
    <row r="60" spans="1:14" s="3" customFormat="1" ht="19.5" customHeight="1" x14ac:dyDescent="0.25">
      <c r="A60" s="281">
        <v>51</v>
      </c>
      <c r="B60" s="264" t="s">
        <v>178</v>
      </c>
      <c r="C60" s="120">
        <v>1</v>
      </c>
      <c r="D60" s="2">
        <v>3</v>
      </c>
      <c r="E60" s="2">
        <v>4</v>
      </c>
      <c r="F60" s="125">
        <v>0</v>
      </c>
      <c r="G60" s="128">
        <v>8</v>
      </c>
      <c r="H60" s="120">
        <v>53</v>
      </c>
      <c r="I60" s="2">
        <v>3</v>
      </c>
      <c r="J60" s="2">
        <v>2</v>
      </c>
      <c r="K60" s="125">
        <v>0</v>
      </c>
      <c r="L60" s="147">
        <v>58</v>
      </c>
      <c r="M60" s="128">
        <v>0</v>
      </c>
      <c r="N60" s="134">
        <v>66</v>
      </c>
    </row>
    <row r="61" spans="1:14" s="3" customFormat="1" ht="19.5" customHeight="1" x14ac:dyDescent="0.25">
      <c r="A61" s="281">
        <v>52</v>
      </c>
      <c r="B61" s="264" t="s">
        <v>179</v>
      </c>
      <c r="C61" s="120">
        <v>0</v>
      </c>
      <c r="D61" s="2">
        <v>3</v>
      </c>
      <c r="E61" s="2">
        <v>4</v>
      </c>
      <c r="F61" s="125">
        <v>0</v>
      </c>
      <c r="G61" s="128">
        <v>7</v>
      </c>
      <c r="H61" s="120">
        <v>78</v>
      </c>
      <c r="I61" s="2">
        <v>14</v>
      </c>
      <c r="J61" s="2">
        <v>1</v>
      </c>
      <c r="K61" s="125">
        <v>0</v>
      </c>
      <c r="L61" s="147">
        <v>93</v>
      </c>
      <c r="M61" s="128">
        <v>0</v>
      </c>
      <c r="N61" s="134">
        <v>100</v>
      </c>
    </row>
    <row r="62" spans="1:14" s="3" customFormat="1" ht="19.5" customHeight="1" x14ac:dyDescent="0.25">
      <c r="A62" s="281">
        <v>53</v>
      </c>
      <c r="B62" s="264" t="s">
        <v>80</v>
      </c>
      <c r="C62" s="120">
        <v>14</v>
      </c>
      <c r="D62" s="2">
        <v>23</v>
      </c>
      <c r="E62" s="2">
        <v>44</v>
      </c>
      <c r="F62" s="125">
        <v>1</v>
      </c>
      <c r="G62" s="128">
        <v>82</v>
      </c>
      <c r="H62" s="120">
        <v>326</v>
      </c>
      <c r="I62" s="2">
        <v>65</v>
      </c>
      <c r="J62" s="2">
        <v>55</v>
      </c>
      <c r="K62" s="125">
        <v>10</v>
      </c>
      <c r="L62" s="147">
        <v>456</v>
      </c>
      <c r="M62" s="128">
        <v>0</v>
      </c>
      <c r="N62" s="134">
        <v>538</v>
      </c>
    </row>
    <row r="63" spans="1:14" s="3" customFormat="1" ht="19.5" customHeight="1" x14ac:dyDescent="0.25">
      <c r="A63" s="281">
        <v>54</v>
      </c>
      <c r="B63" s="264" t="s">
        <v>132</v>
      </c>
      <c r="C63" s="120">
        <v>47</v>
      </c>
      <c r="D63" s="2">
        <v>126</v>
      </c>
      <c r="E63" s="2">
        <v>97</v>
      </c>
      <c r="F63" s="125">
        <v>7</v>
      </c>
      <c r="G63" s="128">
        <v>277</v>
      </c>
      <c r="H63" s="120">
        <v>904</v>
      </c>
      <c r="I63" s="2">
        <v>170</v>
      </c>
      <c r="J63" s="2">
        <v>113</v>
      </c>
      <c r="K63" s="125">
        <v>35</v>
      </c>
      <c r="L63" s="147">
        <v>1222</v>
      </c>
      <c r="M63" s="128">
        <v>1</v>
      </c>
      <c r="N63" s="134">
        <v>1500</v>
      </c>
    </row>
    <row r="64" spans="1:14" s="3" customFormat="1" ht="19.5" customHeight="1" thickBot="1" x14ac:dyDescent="0.3">
      <c r="A64" s="282">
        <v>55</v>
      </c>
      <c r="B64" s="265" t="s">
        <v>180</v>
      </c>
      <c r="C64" s="121">
        <v>6</v>
      </c>
      <c r="D64" s="90">
        <v>14</v>
      </c>
      <c r="E64" s="90">
        <v>20</v>
      </c>
      <c r="F64" s="126">
        <v>4</v>
      </c>
      <c r="G64" s="129">
        <v>44</v>
      </c>
      <c r="H64" s="121">
        <v>318</v>
      </c>
      <c r="I64" s="90">
        <v>68</v>
      </c>
      <c r="J64" s="90">
        <v>48</v>
      </c>
      <c r="K64" s="126">
        <v>14</v>
      </c>
      <c r="L64" s="148">
        <v>448</v>
      </c>
      <c r="M64" s="129">
        <v>0</v>
      </c>
      <c r="N64" s="135">
        <v>492</v>
      </c>
    </row>
    <row r="65" spans="1:17" s="22" customFormat="1" ht="29.25" customHeight="1" thickBot="1" x14ac:dyDescent="0.3">
      <c r="A65" s="617" t="s">
        <v>0</v>
      </c>
      <c r="B65" s="618"/>
      <c r="C65" s="91">
        <v>2108</v>
      </c>
      <c r="D65" s="91">
        <v>8422</v>
      </c>
      <c r="E65" s="91">
        <v>6957</v>
      </c>
      <c r="F65" s="137">
        <v>1148</v>
      </c>
      <c r="G65" s="138">
        <v>18635</v>
      </c>
      <c r="H65" s="91">
        <v>26159</v>
      </c>
      <c r="I65" s="91">
        <v>12739</v>
      </c>
      <c r="J65" s="91">
        <v>12333</v>
      </c>
      <c r="K65" s="137">
        <v>1964</v>
      </c>
      <c r="L65" s="138">
        <v>53195</v>
      </c>
      <c r="M65" s="138">
        <v>189</v>
      </c>
      <c r="N65" s="21">
        <v>72019</v>
      </c>
    </row>
    <row r="66" spans="1:17" s="22" customFormat="1" ht="3" customHeight="1" x14ac:dyDescent="0.25">
      <c r="A66" s="272"/>
      <c r="B66" s="108"/>
      <c r="C66" s="109"/>
      <c r="D66" s="109"/>
      <c r="E66" s="109"/>
      <c r="F66" s="109"/>
      <c r="G66" s="109"/>
      <c r="H66" s="109"/>
      <c r="I66" s="109"/>
      <c r="J66" s="109"/>
      <c r="K66" s="109"/>
      <c r="L66" s="109"/>
      <c r="M66" s="109"/>
      <c r="N66" s="109"/>
    </row>
    <row r="67" spans="1:17" x14ac:dyDescent="0.25">
      <c r="A67" s="277" t="s">
        <v>108</v>
      </c>
      <c r="Q67" s="39"/>
    </row>
    <row r="68" spans="1:17" x14ac:dyDescent="0.25">
      <c r="Q68" s="39"/>
    </row>
    <row r="69" spans="1:17" x14ac:dyDescent="0.25">
      <c r="C69" s="39"/>
      <c r="D69" s="39"/>
      <c r="E69" s="39"/>
      <c r="F69" s="39"/>
      <c r="G69" s="39"/>
      <c r="H69" s="39"/>
      <c r="I69" s="39"/>
      <c r="J69" s="39"/>
      <c r="K69" s="39"/>
      <c r="L69" s="39"/>
      <c r="M69" s="39"/>
      <c r="N69" s="39"/>
      <c r="Q69" s="39"/>
    </row>
    <row r="70" spans="1:17" x14ac:dyDescent="0.25">
      <c r="C70" s="39"/>
      <c r="D70" s="39"/>
      <c r="E70" s="39"/>
      <c r="F70" s="39"/>
      <c r="G70" s="39"/>
      <c r="H70" s="39"/>
      <c r="I70" s="39"/>
      <c r="J70" s="39"/>
      <c r="K70" s="39"/>
      <c r="L70" s="39"/>
      <c r="M70" s="39"/>
      <c r="N70" s="39"/>
      <c r="Q70" s="39"/>
    </row>
    <row r="72" spans="1:17" x14ac:dyDescent="0.25">
      <c r="N72" s="39"/>
    </row>
    <row r="73" spans="1:17" x14ac:dyDescent="0.25">
      <c r="N73" s="39"/>
    </row>
    <row r="74" spans="1:17" x14ac:dyDescent="0.25">
      <c r="N74" s="39"/>
    </row>
    <row r="75" spans="1:17" x14ac:dyDescent="0.25">
      <c r="N75" s="39"/>
    </row>
  </sheetData>
  <mergeCells count="7">
    <mergeCell ref="A65:B65"/>
    <mergeCell ref="N53:N54"/>
    <mergeCell ref="A1:N1"/>
    <mergeCell ref="A26:N26"/>
    <mergeCell ref="A52:N52"/>
    <mergeCell ref="N2:N3"/>
    <mergeCell ref="N27:N28"/>
  </mergeCells>
  <phoneticPr fontId="0" type="noConversion"/>
  <printOptions horizontalCentered="1"/>
  <pageMargins left="0.19685039370078741" right="0.19685039370078741" top="0.39370078740157483" bottom="0.39370078740157483" header="0.51181102362204722" footer="0.51181102362204722"/>
  <pageSetup paperSize="9" scale="97" orientation="landscape" r:id="rId1"/>
  <headerFooter alignWithMargins="0"/>
  <rowBreaks count="2" manualBreakCount="2">
    <brk id="25" max="16383" man="1"/>
    <brk id="5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workbookViewId="0">
      <selection activeCell="F3" sqref="F3"/>
    </sheetView>
  </sheetViews>
  <sheetFormatPr defaultColWidth="9.109375" defaultRowHeight="15" x14ac:dyDescent="0.25"/>
  <cols>
    <col min="1" max="1" width="4.109375" style="27" customWidth="1"/>
    <col min="2" max="2" width="18" style="26" customWidth="1"/>
    <col min="3" max="17" width="7.6640625" style="26" bestFit="1" customWidth="1"/>
    <col min="18" max="20" width="7.6640625" style="24" bestFit="1" customWidth="1"/>
    <col min="21" max="23" width="7.6640625" style="24" customWidth="1"/>
    <col min="24" max="24" width="7.6640625" style="24" bestFit="1" customWidth="1"/>
    <col min="25" max="16384" width="9.109375" style="24"/>
  </cols>
  <sheetData>
    <row r="1" spans="1:24" ht="36" customHeight="1" thickBot="1" x14ac:dyDescent="0.3">
      <c r="A1" s="614" t="s">
        <v>232</v>
      </c>
      <c r="B1" s="614"/>
      <c r="C1" s="614"/>
      <c r="D1" s="614"/>
      <c r="E1" s="614"/>
      <c r="F1" s="614"/>
      <c r="G1" s="614"/>
      <c r="H1" s="614"/>
      <c r="I1" s="614"/>
      <c r="J1" s="614"/>
      <c r="K1" s="614"/>
      <c r="L1" s="614"/>
      <c r="M1" s="614"/>
      <c r="N1" s="614"/>
      <c r="O1" s="614"/>
      <c r="P1" s="614"/>
      <c r="Q1" s="614"/>
      <c r="R1" s="614"/>
      <c r="S1" s="614"/>
      <c r="T1" s="614"/>
      <c r="U1" s="614"/>
      <c r="V1" s="614"/>
      <c r="W1" s="614"/>
      <c r="X1" s="614"/>
    </row>
    <row r="2" spans="1:24" ht="42.75" customHeight="1" thickBot="1" x14ac:dyDescent="0.3">
      <c r="A2" s="149" t="s">
        <v>16</v>
      </c>
      <c r="B2" s="158" t="s">
        <v>38</v>
      </c>
      <c r="C2" s="151" t="s">
        <v>17</v>
      </c>
      <c r="D2" s="151" t="s">
        <v>18</v>
      </c>
      <c r="E2" s="151" t="s">
        <v>19</v>
      </c>
      <c r="F2" s="151" t="s">
        <v>20</v>
      </c>
      <c r="G2" s="151" t="s">
        <v>21</v>
      </c>
      <c r="H2" s="151" t="s">
        <v>22</v>
      </c>
      <c r="I2" s="151" t="s">
        <v>23</v>
      </c>
      <c r="J2" s="151" t="s">
        <v>24</v>
      </c>
      <c r="K2" s="151" t="s">
        <v>25</v>
      </c>
      <c r="L2" s="151" t="s">
        <v>31</v>
      </c>
      <c r="M2" s="151" t="s">
        <v>32</v>
      </c>
      <c r="N2" s="151" t="s">
        <v>39</v>
      </c>
      <c r="O2" s="151">
        <v>2010</v>
      </c>
      <c r="P2" s="164">
        <v>2011</v>
      </c>
      <c r="Q2" s="164" t="s">
        <v>109</v>
      </c>
      <c r="R2" s="151" t="s">
        <v>110</v>
      </c>
      <c r="S2" s="151" t="s">
        <v>187</v>
      </c>
      <c r="T2" s="151" t="s">
        <v>122</v>
      </c>
      <c r="U2" s="151" t="s">
        <v>138</v>
      </c>
      <c r="V2" s="151" t="s">
        <v>188</v>
      </c>
      <c r="W2" s="151" t="s">
        <v>197</v>
      </c>
      <c r="X2" s="151" t="s">
        <v>231</v>
      </c>
    </row>
    <row r="3" spans="1:24" ht="24" customHeight="1" x14ac:dyDescent="0.25">
      <c r="A3" s="157">
        <v>1</v>
      </c>
      <c r="B3" s="284" t="s">
        <v>56</v>
      </c>
      <c r="C3" s="154">
        <v>18270</v>
      </c>
      <c r="D3" s="154">
        <v>17998</v>
      </c>
      <c r="E3" s="154">
        <v>18023</v>
      </c>
      <c r="F3" s="154">
        <v>18044</v>
      </c>
      <c r="G3" s="154">
        <v>18467</v>
      </c>
      <c r="H3" s="154">
        <v>18572</v>
      </c>
      <c r="I3" s="154">
        <v>19037</v>
      </c>
      <c r="J3" s="154">
        <v>19306</v>
      </c>
      <c r="K3" s="154">
        <v>19632</v>
      </c>
      <c r="L3" s="154">
        <v>19984</v>
      </c>
      <c r="M3" s="152">
        <v>19971</v>
      </c>
      <c r="N3" s="165">
        <v>20081</v>
      </c>
      <c r="O3" s="124">
        <v>20850</v>
      </c>
      <c r="P3" s="124">
        <v>20414</v>
      </c>
      <c r="Q3" s="124">
        <v>20028</v>
      </c>
      <c r="R3" s="89">
        <v>19647</v>
      </c>
      <c r="S3" s="89">
        <v>19392</v>
      </c>
      <c r="T3" s="89">
        <v>18913</v>
      </c>
      <c r="U3" s="89">
        <v>18421</v>
      </c>
      <c r="V3" s="89">
        <v>18386</v>
      </c>
      <c r="W3" s="240">
        <v>18279</v>
      </c>
      <c r="X3" s="240">
        <v>18221</v>
      </c>
    </row>
    <row r="4" spans="1:24" ht="24" customHeight="1" x14ac:dyDescent="0.25">
      <c r="A4" s="157">
        <v>2</v>
      </c>
      <c r="B4" s="284" t="s">
        <v>57</v>
      </c>
      <c r="C4" s="154">
        <v>8202</v>
      </c>
      <c r="D4" s="154">
        <v>8191</v>
      </c>
      <c r="E4" s="154">
        <v>8104</v>
      </c>
      <c r="F4" s="154">
        <v>7885</v>
      </c>
      <c r="G4" s="154">
        <v>8094</v>
      </c>
      <c r="H4" s="154">
        <v>8287</v>
      </c>
      <c r="I4" s="154">
        <v>8670</v>
      </c>
      <c r="J4" s="155">
        <v>9383</v>
      </c>
      <c r="K4" s="155">
        <v>10132</v>
      </c>
      <c r="L4" s="155">
        <v>10737</v>
      </c>
      <c r="M4" s="152">
        <v>11188</v>
      </c>
      <c r="N4" s="166">
        <v>11359</v>
      </c>
      <c r="O4" s="125">
        <v>11304</v>
      </c>
      <c r="P4" s="125">
        <v>11226</v>
      </c>
      <c r="Q4" s="125">
        <v>10948</v>
      </c>
      <c r="R4" s="2">
        <v>10629</v>
      </c>
      <c r="S4" s="2">
        <v>10324</v>
      </c>
      <c r="T4" s="2">
        <v>10034</v>
      </c>
      <c r="U4" s="2">
        <v>9736</v>
      </c>
      <c r="V4" s="2">
        <v>9448</v>
      </c>
      <c r="W4" s="161">
        <v>9176</v>
      </c>
      <c r="X4" s="161">
        <v>9090</v>
      </c>
    </row>
    <row r="5" spans="1:24" ht="24" customHeight="1" x14ac:dyDescent="0.25">
      <c r="A5" s="157">
        <v>3</v>
      </c>
      <c r="B5" s="284" t="s">
        <v>58</v>
      </c>
      <c r="C5" s="154">
        <v>8093</v>
      </c>
      <c r="D5" s="154">
        <v>7486</v>
      </c>
      <c r="E5" s="154">
        <v>7626</v>
      </c>
      <c r="F5" s="154">
        <v>7635</v>
      </c>
      <c r="G5" s="154">
        <v>7683</v>
      </c>
      <c r="H5" s="154">
        <v>7798</v>
      </c>
      <c r="I5" s="154">
        <v>7787</v>
      </c>
      <c r="J5" s="155">
        <v>8010</v>
      </c>
      <c r="K5" s="155">
        <v>8420</v>
      </c>
      <c r="L5" s="155">
        <v>8827</v>
      </c>
      <c r="M5" s="152">
        <v>9117</v>
      </c>
      <c r="N5" s="166">
        <v>9368</v>
      </c>
      <c r="O5" s="125">
        <v>9377</v>
      </c>
      <c r="P5" s="125">
        <v>9441</v>
      </c>
      <c r="Q5" s="125">
        <v>9360</v>
      </c>
      <c r="R5" s="2">
        <v>9226</v>
      </c>
      <c r="S5" s="2">
        <v>9133</v>
      </c>
      <c r="T5" s="2">
        <v>9007</v>
      </c>
      <c r="U5" s="2">
        <v>8860</v>
      </c>
      <c r="V5" s="2">
        <v>8770</v>
      </c>
      <c r="W5" s="161">
        <v>8722</v>
      </c>
      <c r="X5" s="161">
        <v>8761</v>
      </c>
    </row>
    <row r="6" spans="1:24" ht="24" customHeight="1" x14ac:dyDescent="0.25">
      <c r="A6" s="157">
        <v>4</v>
      </c>
      <c r="B6" s="284" t="s">
        <v>59</v>
      </c>
      <c r="C6" s="154">
        <v>9280</v>
      </c>
      <c r="D6" s="154">
        <v>9059</v>
      </c>
      <c r="E6" s="154">
        <v>9196</v>
      </c>
      <c r="F6" s="154">
        <v>8990</v>
      </c>
      <c r="G6" s="154">
        <v>9089</v>
      </c>
      <c r="H6" s="154">
        <v>9112</v>
      </c>
      <c r="I6" s="154">
        <v>8875</v>
      </c>
      <c r="J6" s="155">
        <v>8961</v>
      </c>
      <c r="K6" s="155">
        <v>8562</v>
      </c>
      <c r="L6" s="155">
        <v>8922</v>
      </c>
      <c r="M6" s="152">
        <v>9260</v>
      </c>
      <c r="N6" s="166">
        <v>9464</v>
      </c>
      <c r="O6" s="125">
        <v>9601</v>
      </c>
      <c r="P6" s="125">
        <v>9459</v>
      </c>
      <c r="Q6" s="125">
        <v>9293</v>
      </c>
      <c r="R6" s="2">
        <v>9310</v>
      </c>
      <c r="S6" s="2">
        <v>9126</v>
      </c>
      <c r="T6" s="2">
        <v>9117</v>
      </c>
      <c r="U6" s="2">
        <v>8995</v>
      </c>
      <c r="V6" s="2">
        <v>9013</v>
      </c>
      <c r="W6" s="161">
        <v>8877</v>
      </c>
      <c r="X6" s="161">
        <v>8923</v>
      </c>
    </row>
    <row r="7" spans="1:24" ht="24" customHeight="1" x14ac:dyDescent="0.25">
      <c r="A7" s="157">
        <v>5</v>
      </c>
      <c r="B7" s="284" t="s">
        <v>60</v>
      </c>
      <c r="C7" s="154">
        <v>1011</v>
      </c>
      <c r="D7" s="154">
        <v>1145</v>
      </c>
      <c r="E7" s="154">
        <v>1158</v>
      </c>
      <c r="F7" s="154">
        <v>1159</v>
      </c>
      <c r="G7" s="154">
        <v>1164</v>
      </c>
      <c r="H7" s="154">
        <v>1170</v>
      </c>
      <c r="I7" s="154">
        <v>1130</v>
      </c>
      <c r="J7" s="155">
        <v>1122</v>
      </c>
      <c r="K7" s="155">
        <v>953</v>
      </c>
      <c r="L7" s="155">
        <v>992</v>
      </c>
      <c r="M7" s="152">
        <v>1085</v>
      </c>
      <c r="N7" s="166">
        <v>1120</v>
      </c>
      <c r="O7" s="125">
        <v>1053</v>
      </c>
      <c r="P7" s="125">
        <v>1053</v>
      </c>
      <c r="Q7" s="125">
        <v>1029</v>
      </c>
      <c r="R7" s="2">
        <v>1026</v>
      </c>
      <c r="S7" s="2">
        <v>994</v>
      </c>
      <c r="T7" s="2">
        <v>1002</v>
      </c>
      <c r="U7" s="2">
        <v>1014</v>
      </c>
      <c r="V7" s="2">
        <v>1029</v>
      </c>
      <c r="W7" s="161">
        <v>1033</v>
      </c>
      <c r="X7" s="161">
        <v>1052</v>
      </c>
    </row>
    <row r="8" spans="1:24" ht="24" customHeight="1" x14ac:dyDescent="0.25">
      <c r="A8" s="157">
        <v>6</v>
      </c>
      <c r="B8" s="284" t="s">
        <v>61</v>
      </c>
      <c r="C8" s="154">
        <v>2715</v>
      </c>
      <c r="D8" s="154">
        <v>2737</v>
      </c>
      <c r="E8" s="154">
        <v>2628</v>
      </c>
      <c r="F8" s="154">
        <v>2622</v>
      </c>
      <c r="G8" s="154">
        <v>2599</v>
      </c>
      <c r="H8" s="154">
        <v>2601</v>
      </c>
      <c r="I8" s="154">
        <v>2596</v>
      </c>
      <c r="J8" s="155">
        <v>2609</v>
      </c>
      <c r="K8" s="155">
        <v>2654</v>
      </c>
      <c r="L8" s="155">
        <v>2792</v>
      </c>
      <c r="M8" s="152">
        <v>2862</v>
      </c>
      <c r="N8" s="166">
        <v>2656</v>
      </c>
      <c r="O8" s="125">
        <v>2953</v>
      </c>
      <c r="P8" s="125">
        <v>3011</v>
      </c>
      <c r="Q8" s="125">
        <v>3001</v>
      </c>
      <c r="R8" s="2">
        <v>2937</v>
      </c>
      <c r="S8" s="2">
        <v>2918</v>
      </c>
      <c r="T8" s="2">
        <v>2860</v>
      </c>
      <c r="U8" s="2">
        <v>2844</v>
      </c>
      <c r="V8" s="2">
        <v>2811</v>
      </c>
      <c r="W8" s="161">
        <v>2759</v>
      </c>
      <c r="X8" s="161">
        <v>2775</v>
      </c>
    </row>
    <row r="9" spans="1:24" ht="24" customHeight="1" x14ac:dyDescent="0.25">
      <c r="A9" s="157">
        <v>7</v>
      </c>
      <c r="B9" s="284" t="s">
        <v>62</v>
      </c>
      <c r="C9" s="154">
        <v>37</v>
      </c>
      <c r="D9" s="154">
        <v>28</v>
      </c>
      <c r="E9" s="154">
        <v>28</v>
      </c>
      <c r="F9" s="154">
        <v>26</v>
      </c>
      <c r="G9" s="154">
        <v>26</v>
      </c>
      <c r="H9" s="154">
        <v>29</v>
      </c>
      <c r="I9" s="154">
        <v>29</v>
      </c>
      <c r="J9" s="155">
        <v>33</v>
      </c>
      <c r="K9" s="155">
        <v>33</v>
      </c>
      <c r="L9" s="155">
        <v>3</v>
      </c>
      <c r="M9" s="152">
        <v>9</v>
      </c>
      <c r="N9" s="166">
        <v>47</v>
      </c>
      <c r="O9" s="125">
        <v>52</v>
      </c>
      <c r="P9" s="125">
        <v>53</v>
      </c>
      <c r="Q9" s="125">
        <v>54</v>
      </c>
      <c r="R9" s="2">
        <v>50</v>
      </c>
      <c r="S9" s="2">
        <v>51</v>
      </c>
      <c r="T9" s="2">
        <v>51</v>
      </c>
      <c r="U9" s="2">
        <v>56</v>
      </c>
      <c r="V9" s="2">
        <v>54</v>
      </c>
      <c r="W9" s="161">
        <v>60</v>
      </c>
      <c r="X9" s="161">
        <v>62</v>
      </c>
    </row>
    <row r="10" spans="1:24" ht="24" customHeight="1" x14ac:dyDescent="0.25">
      <c r="A10" s="157">
        <v>8</v>
      </c>
      <c r="B10" s="284" t="s">
        <v>63</v>
      </c>
      <c r="C10" s="154">
        <v>661</v>
      </c>
      <c r="D10" s="154">
        <v>598</v>
      </c>
      <c r="E10" s="154">
        <v>648</v>
      </c>
      <c r="F10" s="154">
        <v>633</v>
      </c>
      <c r="G10" s="154">
        <v>630</v>
      </c>
      <c r="H10" s="154">
        <v>645</v>
      </c>
      <c r="I10" s="154">
        <v>662</v>
      </c>
      <c r="J10" s="155">
        <v>650</v>
      </c>
      <c r="K10" s="155">
        <v>683</v>
      </c>
      <c r="L10" s="155">
        <v>707</v>
      </c>
      <c r="M10" s="152">
        <v>678</v>
      </c>
      <c r="N10" s="166">
        <v>680</v>
      </c>
      <c r="O10" s="125">
        <v>687</v>
      </c>
      <c r="P10" s="125">
        <v>688</v>
      </c>
      <c r="Q10" s="125">
        <v>674</v>
      </c>
      <c r="R10" s="2">
        <v>651</v>
      </c>
      <c r="S10" s="2">
        <v>657</v>
      </c>
      <c r="T10" s="2">
        <v>646</v>
      </c>
      <c r="U10" s="2">
        <v>628</v>
      </c>
      <c r="V10" s="2">
        <v>620</v>
      </c>
      <c r="W10" s="161">
        <v>603</v>
      </c>
      <c r="X10" s="161">
        <v>602</v>
      </c>
    </row>
    <row r="11" spans="1:24" ht="24" customHeight="1" x14ac:dyDescent="0.25">
      <c r="A11" s="157">
        <v>9</v>
      </c>
      <c r="B11" s="284" t="s">
        <v>64</v>
      </c>
      <c r="C11" s="154">
        <v>2262</v>
      </c>
      <c r="D11" s="154">
        <v>2259</v>
      </c>
      <c r="E11" s="154">
        <v>2881</v>
      </c>
      <c r="F11" s="154">
        <v>2874</v>
      </c>
      <c r="G11" s="154">
        <v>2897</v>
      </c>
      <c r="H11" s="154">
        <v>2980</v>
      </c>
      <c r="I11" s="154">
        <v>3064</v>
      </c>
      <c r="J11" s="155">
        <v>3137</v>
      </c>
      <c r="K11" s="155">
        <v>3207</v>
      </c>
      <c r="L11" s="155">
        <v>3314</v>
      </c>
      <c r="M11" s="152">
        <v>3367</v>
      </c>
      <c r="N11" s="166">
        <v>3406</v>
      </c>
      <c r="O11" s="125">
        <v>3399</v>
      </c>
      <c r="P11" s="125">
        <v>3380</v>
      </c>
      <c r="Q11" s="125">
        <v>3344</v>
      </c>
      <c r="R11" s="2">
        <v>3275</v>
      </c>
      <c r="S11" s="2">
        <v>3207</v>
      </c>
      <c r="T11" s="2">
        <v>3111</v>
      </c>
      <c r="U11" s="2">
        <v>3026</v>
      </c>
      <c r="V11" s="2">
        <v>2971</v>
      </c>
      <c r="W11" s="161">
        <v>2914</v>
      </c>
      <c r="X11" s="161">
        <v>2880</v>
      </c>
    </row>
    <row r="12" spans="1:24" ht="24" customHeight="1" x14ac:dyDescent="0.25">
      <c r="A12" s="157">
        <v>10</v>
      </c>
      <c r="B12" s="284" t="s">
        <v>65</v>
      </c>
      <c r="C12" s="154">
        <v>4082</v>
      </c>
      <c r="D12" s="154">
        <v>4127</v>
      </c>
      <c r="E12" s="154">
        <v>4123</v>
      </c>
      <c r="F12" s="154">
        <v>4122</v>
      </c>
      <c r="G12" s="154">
        <v>4163</v>
      </c>
      <c r="H12" s="154">
        <v>4256</v>
      </c>
      <c r="I12" s="154">
        <v>4299</v>
      </c>
      <c r="J12" s="155">
        <v>4457</v>
      </c>
      <c r="K12" s="155">
        <v>4618</v>
      </c>
      <c r="L12" s="155">
        <v>4744</v>
      </c>
      <c r="M12" s="152">
        <v>4852</v>
      </c>
      <c r="N12" s="166">
        <v>4904</v>
      </c>
      <c r="O12" s="125">
        <v>4915</v>
      </c>
      <c r="P12" s="125">
        <v>4717</v>
      </c>
      <c r="Q12" s="125">
        <v>4628</v>
      </c>
      <c r="R12" s="2">
        <v>4542</v>
      </c>
      <c r="S12" s="2">
        <v>4482</v>
      </c>
      <c r="T12" s="2">
        <v>4362</v>
      </c>
      <c r="U12" s="2">
        <v>4243</v>
      </c>
      <c r="V12" s="2">
        <v>4144</v>
      </c>
      <c r="W12" s="161">
        <v>3955</v>
      </c>
      <c r="X12" s="161">
        <v>3946</v>
      </c>
    </row>
    <row r="13" spans="1:24" ht="24" customHeight="1" x14ac:dyDescent="0.25">
      <c r="A13" s="157">
        <v>11</v>
      </c>
      <c r="B13" s="284" t="s">
        <v>66</v>
      </c>
      <c r="C13" s="154">
        <v>4199</v>
      </c>
      <c r="D13" s="154">
        <v>4167</v>
      </c>
      <c r="E13" s="154">
        <v>4153</v>
      </c>
      <c r="F13" s="154">
        <v>4227</v>
      </c>
      <c r="G13" s="154">
        <v>4259</v>
      </c>
      <c r="H13" s="154">
        <v>4354</v>
      </c>
      <c r="I13" s="154">
        <v>4413</v>
      </c>
      <c r="J13" s="155">
        <v>4593</v>
      </c>
      <c r="K13" s="155">
        <v>4753</v>
      </c>
      <c r="L13" s="155">
        <v>4886</v>
      </c>
      <c r="M13" s="152">
        <v>4977</v>
      </c>
      <c r="N13" s="166">
        <v>4969</v>
      </c>
      <c r="O13" s="125">
        <v>4957</v>
      </c>
      <c r="P13" s="125">
        <v>4909</v>
      </c>
      <c r="Q13" s="125">
        <v>4801</v>
      </c>
      <c r="R13" s="2">
        <v>4715</v>
      </c>
      <c r="S13" s="2">
        <v>4654</v>
      </c>
      <c r="T13" s="2">
        <v>4572</v>
      </c>
      <c r="U13" s="2">
        <v>4515</v>
      </c>
      <c r="V13" s="2">
        <v>4489</v>
      </c>
      <c r="W13" s="161">
        <v>4444</v>
      </c>
      <c r="X13" s="161">
        <v>4442</v>
      </c>
    </row>
    <row r="14" spans="1:24" ht="24" customHeight="1" x14ac:dyDescent="0.25">
      <c r="A14" s="157">
        <v>12</v>
      </c>
      <c r="B14" s="284" t="s">
        <v>67</v>
      </c>
      <c r="C14" s="154">
        <v>3389</v>
      </c>
      <c r="D14" s="154">
        <v>3264</v>
      </c>
      <c r="E14" s="154">
        <v>3165</v>
      </c>
      <c r="F14" s="154">
        <v>3142</v>
      </c>
      <c r="G14" s="154">
        <v>3061</v>
      </c>
      <c r="H14" s="154">
        <v>3120</v>
      </c>
      <c r="I14" s="154">
        <v>3108</v>
      </c>
      <c r="J14" s="155">
        <v>3292</v>
      </c>
      <c r="K14" s="155">
        <v>3609</v>
      </c>
      <c r="L14" s="155">
        <v>3901</v>
      </c>
      <c r="M14" s="152">
        <v>4186</v>
      </c>
      <c r="N14" s="166">
        <v>4395</v>
      </c>
      <c r="O14" s="125">
        <v>4573</v>
      </c>
      <c r="P14" s="125">
        <v>4676</v>
      </c>
      <c r="Q14" s="125">
        <v>4606</v>
      </c>
      <c r="R14" s="2">
        <v>4510</v>
      </c>
      <c r="S14" s="2">
        <v>4399</v>
      </c>
      <c r="T14" s="2">
        <v>4262</v>
      </c>
      <c r="U14" s="2">
        <v>4113</v>
      </c>
      <c r="V14" s="2">
        <v>3998</v>
      </c>
      <c r="W14" s="161">
        <v>3906</v>
      </c>
      <c r="X14" s="161">
        <v>3881</v>
      </c>
    </row>
    <row r="15" spans="1:24" ht="24" customHeight="1" x14ac:dyDescent="0.25">
      <c r="A15" s="157">
        <v>13</v>
      </c>
      <c r="B15" s="284" t="s">
        <v>68</v>
      </c>
      <c r="C15" s="154">
        <v>3232</v>
      </c>
      <c r="D15" s="154">
        <v>3147</v>
      </c>
      <c r="E15" s="154">
        <v>3084</v>
      </c>
      <c r="F15" s="154">
        <v>3157</v>
      </c>
      <c r="G15" s="154">
        <v>3113</v>
      </c>
      <c r="H15" s="154">
        <v>3165</v>
      </c>
      <c r="I15" s="154">
        <v>3163</v>
      </c>
      <c r="J15" s="155">
        <v>3284</v>
      </c>
      <c r="K15" s="155">
        <v>3469</v>
      </c>
      <c r="L15" s="155">
        <v>3646</v>
      </c>
      <c r="M15" s="152">
        <v>3830</v>
      </c>
      <c r="N15" s="166">
        <v>3980</v>
      </c>
      <c r="O15" s="125">
        <v>4081</v>
      </c>
      <c r="P15" s="125">
        <v>4888</v>
      </c>
      <c r="Q15" s="125">
        <v>4590</v>
      </c>
      <c r="R15" s="2">
        <v>4532</v>
      </c>
      <c r="S15" s="2">
        <v>4470</v>
      </c>
      <c r="T15" s="2">
        <v>4431</v>
      </c>
      <c r="U15" s="2">
        <v>4110</v>
      </c>
      <c r="V15" s="2">
        <v>4062</v>
      </c>
      <c r="W15" s="161">
        <v>2558</v>
      </c>
      <c r="X15" s="161">
        <v>2599</v>
      </c>
    </row>
    <row r="16" spans="1:24" ht="24" customHeight="1" thickBot="1" x14ac:dyDescent="0.3">
      <c r="A16" s="157">
        <v>14</v>
      </c>
      <c r="B16" s="284" t="s">
        <v>69</v>
      </c>
      <c r="C16" s="154">
        <v>5098</v>
      </c>
      <c r="D16" s="154">
        <v>4960</v>
      </c>
      <c r="E16" s="154">
        <v>4779</v>
      </c>
      <c r="F16" s="154">
        <v>4730</v>
      </c>
      <c r="G16" s="154">
        <v>4750</v>
      </c>
      <c r="H16" s="154">
        <v>4702</v>
      </c>
      <c r="I16" s="154">
        <v>4607</v>
      </c>
      <c r="J16" s="155">
        <v>4578</v>
      </c>
      <c r="K16" s="155">
        <v>4641</v>
      </c>
      <c r="L16" s="155">
        <v>3950</v>
      </c>
      <c r="M16" s="152">
        <v>4904</v>
      </c>
      <c r="N16" s="167">
        <v>5001</v>
      </c>
      <c r="O16" s="168">
        <v>5068</v>
      </c>
      <c r="P16" s="168">
        <v>5038</v>
      </c>
      <c r="Q16" s="168">
        <v>5013</v>
      </c>
      <c r="R16" s="242">
        <v>4996</v>
      </c>
      <c r="S16" s="242">
        <v>4934</v>
      </c>
      <c r="T16" s="242">
        <v>4842</v>
      </c>
      <c r="U16" s="242">
        <v>4852</v>
      </c>
      <c r="V16" s="242">
        <v>4815</v>
      </c>
      <c r="W16" s="241">
        <v>4773</v>
      </c>
      <c r="X16" s="241">
        <v>4785</v>
      </c>
    </row>
    <row r="17" spans="1:24" s="23" customFormat="1" ht="24" customHeight="1" thickBot="1" x14ac:dyDescent="0.3">
      <c r="A17" s="615" t="s">
        <v>30</v>
      </c>
      <c r="B17" s="616"/>
      <c r="C17" s="156">
        <v>70531</v>
      </c>
      <c r="D17" s="156">
        <f t="shared" ref="D17:L17" si="0">SUM(D3:D16)</f>
        <v>69166</v>
      </c>
      <c r="E17" s="156">
        <f t="shared" si="0"/>
        <v>69596</v>
      </c>
      <c r="F17" s="156">
        <f t="shared" si="0"/>
        <v>69246</v>
      </c>
      <c r="G17" s="156">
        <f t="shared" si="0"/>
        <v>69995</v>
      </c>
      <c r="H17" s="156">
        <f t="shared" si="0"/>
        <v>70791</v>
      </c>
      <c r="I17" s="156">
        <f t="shared" si="0"/>
        <v>71440</v>
      </c>
      <c r="J17" s="156">
        <f t="shared" si="0"/>
        <v>73415</v>
      </c>
      <c r="K17" s="156">
        <f t="shared" si="0"/>
        <v>75366</v>
      </c>
      <c r="L17" s="156">
        <f t="shared" si="0"/>
        <v>77405</v>
      </c>
      <c r="M17" s="153">
        <f>SUM(M3:M16)</f>
        <v>80286</v>
      </c>
      <c r="N17" s="150">
        <f>SUM(N3:N16)</f>
        <v>81430</v>
      </c>
      <c r="O17" s="150">
        <f>SUM(O3:O16)</f>
        <v>82870</v>
      </c>
      <c r="P17" s="153">
        <v>82953</v>
      </c>
      <c r="Q17" s="244">
        <v>81369</v>
      </c>
      <c r="R17" s="244">
        <f>SUM(R3:R16)</f>
        <v>80046</v>
      </c>
      <c r="S17" s="153">
        <v>78741</v>
      </c>
      <c r="T17" s="153">
        <v>77210</v>
      </c>
      <c r="U17" s="153">
        <v>75413</v>
      </c>
      <c r="V17" s="153">
        <v>74610</v>
      </c>
      <c r="W17" s="243">
        <v>72059</v>
      </c>
      <c r="X17" s="243">
        <v>72019</v>
      </c>
    </row>
    <row r="18" spans="1:24" s="23" customFormat="1" ht="3" customHeight="1" x14ac:dyDescent="0.25">
      <c r="A18" s="110"/>
      <c r="B18" s="105"/>
      <c r="C18" s="103"/>
      <c r="D18" s="103"/>
      <c r="E18" s="103"/>
      <c r="F18" s="103"/>
      <c r="G18" s="103"/>
      <c r="H18" s="103"/>
      <c r="I18" s="103"/>
      <c r="J18" s="103"/>
      <c r="K18" s="103"/>
      <c r="L18" s="103"/>
      <c r="M18" s="103"/>
      <c r="N18" s="106"/>
      <c r="O18" s="103"/>
      <c r="P18" s="103"/>
      <c r="Q18" s="103"/>
    </row>
    <row r="19" spans="1:24" x14ac:dyDescent="0.25">
      <c r="A19" s="25" t="s">
        <v>108</v>
      </c>
    </row>
    <row r="20" spans="1:24" ht="21.75" customHeight="1" x14ac:dyDescent="0.25">
      <c r="B20" s="24"/>
      <c r="O20" s="28"/>
      <c r="P20" s="28"/>
      <c r="Q20" s="28"/>
    </row>
    <row r="21" spans="1:24" ht="40.5" customHeight="1" x14ac:dyDescent="0.25">
      <c r="B21" s="29"/>
      <c r="C21" s="29"/>
      <c r="D21" s="29"/>
      <c r="E21" s="29"/>
      <c r="F21" s="29"/>
      <c r="G21" s="29"/>
      <c r="H21" s="29"/>
      <c r="I21" s="29"/>
      <c r="J21" s="29"/>
      <c r="K21" s="29"/>
      <c r="L21" s="29"/>
      <c r="M21" s="29"/>
      <c r="N21" s="29"/>
      <c r="O21" s="30"/>
      <c r="P21" s="30"/>
      <c r="Q21" s="30"/>
    </row>
  </sheetData>
  <mergeCells count="2">
    <mergeCell ref="A1:X1"/>
    <mergeCell ref="A17:B17"/>
  </mergeCells>
  <phoneticPr fontId="12" type="noConversion"/>
  <printOptions horizontalCentered="1"/>
  <pageMargins left="0.39370078740157483" right="0.39370078740157483" top="0.78740157480314965" bottom="0.78740157480314965" header="0.51181102362204722" footer="0.51181102362204722"/>
  <pageSetup paperSize="9"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
  <sheetViews>
    <sheetView zoomScaleNormal="100" zoomScaleSheetLayoutView="100" workbookViewId="0">
      <selection activeCell="A227" sqref="A227:IV227"/>
    </sheetView>
  </sheetViews>
  <sheetFormatPr defaultColWidth="9.109375" defaultRowHeight="13.2" x14ac:dyDescent="0.25"/>
  <cols>
    <col min="1" max="1" width="33.88671875" style="169" customWidth="1"/>
    <col min="2" max="2" width="9.33203125" style="169" bestFit="1" customWidth="1"/>
    <col min="3" max="3" width="10.88671875" style="169" customWidth="1"/>
    <col min="4" max="4" width="10.44140625" style="169" customWidth="1"/>
    <col min="5" max="5" width="11.33203125" style="169" customWidth="1"/>
    <col min="6" max="6" width="10.109375" style="169" customWidth="1"/>
    <col min="7" max="7" width="11.109375" style="169" customWidth="1"/>
    <col min="8" max="8" width="10.109375" style="169" customWidth="1"/>
    <col min="9" max="9" width="10.44140625" style="169" customWidth="1"/>
    <col min="10" max="11" width="10.5546875" style="169" customWidth="1"/>
    <col min="12" max="12" width="11.6640625" style="169" customWidth="1"/>
    <col min="13" max="16384" width="9.109375" style="169"/>
  </cols>
  <sheetData>
    <row r="1" spans="1:12" ht="30" customHeight="1" thickBot="1" x14ac:dyDescent="0.3">
      <c r="A1" s="622" t="s">
        <v>233</v>
      </c>
      <c r="B1" s="622"/>
      <c r="C1" s="622"/>
      <c r="D1" s="622"/>
      <c r="E1" s="622"/>
      <c r="F1" s="622"/>
      <c r="G1" s="622"/>
      <c r="H1" s="622"/>
      <c r="I1" s="622"/>
      <c r="J1" s="622"/>
      <c r="K1" s="622"/>
      <c r="L1" s="622"/>
    </row>
    <row r="2" spans="1:12" s="175" customFormat="1" ht="23.25" customHeight="1" thickBot="1" x14ac:dyDescent="0.3">
      <c r="A2" s="170"/>
      <c r="B2" s="171" t="s">
        <v>53</v>
      </c>
      <c r="C2" s="172"/>
      <c r="D2" s="172"/>
      <c r="E2" s="172"/>
      <c r="F2" s="173"/>
      <c r="G2" s="171" t="s">
        <v>44</v>
      </c>
      <c r="H2" s="172"/>
      <c r="I2" s="172"/>
      <c r="J2" s="172"/>
      <c r="K2" s="173"/>
      <c r="L2" s="624" t="s">
        <v>30</v>
      </c>
    </row>
    <row r="3" spans="1:12" s="175" customFormat="1" ht="57" customHeight="1" thickBot="1" x14ac:dyDescent="0.3">
      <c r="A3" s="176" t="s">
        <v>114</v>
      </c>
      <c r="B3" s="177" t="s">
        <v>49</v>
      </c>
      <c r="C3" s="178" t="s">
        <v>40</v>
      </c>
      <c r="D3" s="178" t="s">
        <v>41</v>
      </c>
      <c r="E3" s="178" t="s">
        <v>42</v>
      </c>
      <c r="F3" s="179" t="s">
        <v>30</v>
      </c>
      <c r="G3" s="177" t="s">
        <v>49</v>
      </c>
      <c r="H3" s="178" t="s">
        <v>40</v>
      </c>
      <c r="I3" s="178" t="s">
        <v>41</v>
      </c>
      <c r="J3" s="178" t="s">
        <v>42</v>
      </c>
      <c r="K3" s="179" t="s">
        <v>30</v>
      </c>
      <c r="L3" s="625"/>
    </row>
    <row r="4" spans="1:12" x14ac:dyDescent="0.25">
      <c r="A4" s="180"/>
      <c r="B4" s="181"/>
      <c r="C4" s="182"/>
      <c r="D4" s="182"/>
      <c r="E4" s="182"/>
      <c r="F4" s="183"/>
      <c r="G4" s="181"/>
      <c r="H4" s="182"/>
      <c r="I4" s="182"/>
      <c r="J4" s="182"/>
      <c r="K4" s="184"/>
      <c r="L4" s="185"/>
    </row>
    <row r="5" spans="1:12" x14ac:dyDescent="0.25">
      <c r="A5" s="313" t="s">
        <v>33</v>
      </c>
      <c r="B5" s="290"/>
      <c r="C5" s="291"/>
      <c r="D5" s="291"/>
      <c r="E5" s="291"/>
      <c r="F5" s="292"/>
      <c r="G5" s="290"/>
      <c r="H5" s="291"/>
      <c r="I5" s="291"/>
      <c r="J5" s="291"/>
      <c r="K5" s="293"/>
      <c r="L5" s="294"/>
    </row>
    <row r="6" spans="1:12" x14ac:dyDescent="0.25">
      <c r="A6" s="290"/>
      <c r="B6" s="290"/>
      <c r="C6" s="291"/>
      <c r="D6" s="291"/>
      <c r="E6" s="291"/>
      <c r="F6" s="292"/>
      <c r="G6" s="290"/>
      <c r="H6" s="291"/>
      <c r="I6" s="291"/>
      <c r="J6" s="291"/>
      <c r="K6" s="293"/>
      <c r="L6" s="294"/>
    </row>
    <row r="7" spans="1:12" x14ac:dyDescent="0.25">
      <c r="A7" s="290" t="s">
        <v>250</v>
      </c>
      <c r="B7" s="290">
        <v>0</v>
      </c>
      <c r="C7" s="291">
        <v>0</v>
      </c>
      <c r="D7" s="291">
        <v>0</v>
      </c>
      <c r="E7" s="291">
        <v>0</v>
      </c>
      <c r="F7" s="292">
        <f t="shared" ref="F7:F15" si="0">SUM(B7:E7)</f>
        <v>0</v>
      </c>
      <c r="G7" s="290">
        <v>2341</v>
      </c>
      <c r="H7" s="291">
        <v>0</v>
      </c>
      <c r="I7" s="291">
        <v>0</v>
      </c>
      <c r="J7" s="291">
        <v>0</v>
      </c>
      <c r="K7" s="293">
        <f t="shared" ref="K7:K15" si="1">SUM(G7:J7)</f>
        <v>2341</v>
      </c>
      <c r="L7" s="294">
        <f>+K7+F7</f>
        <v>2341</v>
      </c>
    </row>
    <row r="8" spans="1:12" x14ac:dyDescent="0.25">
      <c r="A8" s="290" t="s">
        <v>81</v>
      </c>
      <c r="B8" s="290">
        <v>0</v>
      </c>
      <c r="C8" s="291">
        <v>0</v>
      </c>
      <c r="D8" s="291">
        <v>0</v>
      </c>
      <c r="E8" s="291">
        <v>0</v>
      </c>
      <c r="F8" s="292">
        <f t="shared" si="0"/>
        <v>0</v>
      </c>
      <c r="G8" s="290">
        <v>16</v>
      </c>
      <c r="H8" s="291">
        <v>0</v>
      </c>
      <c r="I8" s="291">
        <v>0</v>
      </c>
      <c r="J8" s="291">
        <v>0</v>
      </c>
      <c r="K8" s="293">
        <f t="shared" si="1"/>
        <v>16</v>
      </c>
      <c r="L8" s="294">
        <f t="shared" ref="L8:L34" si="2">+K8+F8</f>
        <v>16</v>
      </c>
    </row>
    <row r="9" spans="1:12" x14ac:dyDescent="0.25">
      <c r="A9" s="290" t="s">
        <v>255</v>
      </c>
      <c r="B9" s="290">
        <v>0</v>
      </c>
      <c r="C9" s="291">
        <v>0</v>
      </c>
      <c r="D9" s="291">
        <v>0</v>
      </c>
      <c r="E9" s="291">
        <v>0</v>
      </c>
      <c r="F9" s="292">
        <f t="shared" si="0"/>
        <v>0</v>
      </c>
      <c r="G9" s="290">
        <v>0</v>
      </c>
      <c r="H9" s="291">
        <v>0</v>
      </c>
      <c r="I9" s="291">
        <v>0</v>
      </c>
      <c r="J9" s="291">
        <v>0</v>
      </c>
      <c r="K9" s="293">
        <f t="shared" si="1"/>
        <v>0</v>
      </c>
      <c r="L9" s="294">
        <f t="shared" si="2"/>
        <v>0</v>
      </c>
    </row>
    <row r="10" spans="1:12" x14ac:dyDescent="0.25">
      <c r="A10" s="290" t="s">
        <v>251</v>
      </c>
      <c r="B10" s="290">
        <v>0</v>
      </c>
      <c r="C10" s="291">
        <v>0</v>
      </c>
      <c r="D10" s="291">
        <v>0</v>
      </c>
      <c r="E10" s="291">
        <v>0</v>
      </c>
      <c r="F10" s="292">
        <f t="shared" si="0"/>
        <v>0</v>
      </c>
      <c r="G10" s="290">
        <v>19</v>
      </c>
      <c r="H10" s="291">
        <v>0</v>
      </c>
      <c r="I10" s="291">
        <v>0</v>
      </c>
      <c r="J10" s="291">
        <v>0</v>
      </c>
      <c r="K10" s="293">
        <f t="shared" si="1"/>
        <v>19</v>
      </c>
      <c r="L10" s="294">
        <f t="shared" si="2"/>
        <v>19</v>
      </c>
    </row>
    <row r="11" spans="1:12" x14ac:dyDescent="0.25">
      <c r="A11" s="290" t="s">
        <v>252</v>
      </c>
      <c r="B11" s="290">
        <v>0</v>
      </c>
      <c r="C11" s="291">
        <v>0</v>
      </c>
      <c r="D11" s="291">
        <v>0</v>
      </c>
      <c r="E11" s="291">
        <v>0</v>
      </c>
      <c r="F11" s="292">
        <f t="shared" si="0"/>
        <v>0</v>
      </c>
      <c r="G11" s="290">
        <v>0</v>
      </c>
      <c r="H11" s="291">
        <v>0</v>
      </c>
      <c r="I11" s="291">
        <v>0</v>
      </c>
      <c r="J11" s="291">
        <v>0</v>
      </c>
      <c r="K11" s="293">
        <f t="shared" si="1"/>
        <v>0</v>
      </c>
      <c r="L11" s="294">
        <f t="shared" si="2"/>
        <v>0</v>
      </c>
    </row>
    <row r="12" spans="1:12" x14ac:dyDescent="0.25">
      <c r="A12" s="290" t="s">
        <v>102</v>
      </c>
      <c r="B12" s="290">
        <v>59</v>
      </c>
      <c r="C12" s="291">
        <v>5</v>
      </c>
      <c r="D12" s="291">
        <v>0</v>
      </c>
      <c r="E12" s="291">
        <v>0</v>
      </c>
      <c r="F12" s="292">
        <f t="shared" si="0"/>
        <v>64</v>
      </c>
      <c r="G12" s="290">
        <v>1214</v>
      </c>
      <c r="H12" s="291">
        <v>57</v>
      </c>
      <c r="I12" s="291">
        <v>45</v>
      </c>
      <c r="J12" s="291">
        <v>0</v>
      </c>
      <c r="K12" s="293">
        <f t="shared" si="1"/>
        <v>1316</v>
      </c>
      <c r="L12" s="294">
        <f t="shared" si="2"/>
        <v>1380</v>
      </c>
    </row>
    <row r="13" spans="1:12" x14ac:dyDescent="0.25">
      <c r="A13" s="290" t="s">
        <v>253</v>
      </c>
      <c r="B13" s="290">
        <v>0</v>
      </c>
      <c r="C13" s="291">
        <v>0</v>
      </c>
      <c r="D13" s="291">
        <v>0</v>
      </c>
      <c r="E13" s="291">
        <v>0</v>
      </c>
      <c r="F13" s="292">
        <f t="shared" si="0"/>
        <v>0</v>
      </c>
      <c r="G13" s="290">
        <v>0</v>
      </c>
      <c r="H13" s="291">
        <v>0</v>
      </c>
      <c r="I13" s="291">
        <v>0</v>
      </c>
      <c r="J13" s="291">
        <v>0</v>
      </c>
      <c r="K13" s="293">
        <f t="shared" si="1"/>
        <v>0</v>
      </c>
      <c r="L13" s="294">
        <f t="shared" si="2"/>
        <v>0</v>
      </c>
    </row>
    <row r="14" spans="1:12" x14ac:dyDescent="0.25">
      <c r="A14" s="290" t="s">
        <v>139</v>
      </c>
      <c r="B14" s="290">
        <v>0</v>
      </c>
      <c r="C14" s="291">
        <v>0</v>
      </c>
      <c r="D14" s="291">
        <v>0</v>
      </c>
      <c r="E14" s="291">
        <v>0</v>
      </c>
      <c r="F14" s="292">
        <f t="shared" si="0"/>
        <v>0</v>
      </c>
      <c r="G14" s="290">
        <v>0</v>
      </c>
      <c r="H14" s="291">
        <v>0</v>
      </c>
      <c r="I14" s="291">
        <v>0</v>
      </c>
      <c r="J14" s="291">
        <v>0</v>
      </c>
      <c r="K14" s="293">
        <f t="shared" si="1"/>
        <v>0</v>
      </c>
      <c r="L14" s="294">
        <f t="shared" si="2"/>
        <v>0</v>
      </c>
    </row>
    <row r="15" spans="1:12" x14ac:dyDescent="0.25">
      <c r="A15" s="290" t="s">
        <v>254</v>
      </c>
      <c r="B15" s="290">
        <v>0</v>
      </c>
      <c r="C15" s="291">
        <v>0</v>
      </c>
      <c r="D15" s="291">
        <v>0</v>
      </c>
      <c r="E15" s="291">
        <v>0</v>
      </c>
      <c r="F15" s="292">
        <f t="shared" si="0"/>
        <v>0</v>
      </c>
      <c r="G15" s="290">
        <v>0</v>
      </c>
      <c r="H15" s="291">
        <v>0</v>
      </c>
      <c r="I15" s="291">
        <v>0</v>
      </c>
      <c r="J15" s="291">
        <v>0</v>
      </c>
      <c r="K15" s="293">
        <f t="shared" si="1"/>
        <v>0</v>
      </c>
      <c r="L15" s="294">
        <f t="shared" si="2"/>
        <v>0</v>
      </c>
    </row>
    <row r="16" spans="1:12" x14ac:dyDescent="0.25">
      <c r="A16" s="290"/>
      <c r="B16" s="295"/>
      <c r="C16" s="296"/>
      <c r="D16" s="296"/>
      <c r="E16" s="296"/>
      <c r="F16" s="297"/>
      <c r="G16" s="295"/>
      <c r="H16" s="296"/>
      <c r="I16" s="296"/>
      <c r="J16" s="296"/>
      <c r="K16" s="298"/>
      <c r="L16" s="299"/>
    </row>
    <row r="17" spans="1:12" x14ac:dyDescent="0.25">
      <c r="A17" s="300" t="s">
        <v>55</v>
      </c>
      <c r="B17" s="301">
        <f t="shared" ref="B17:K17" si="3">SUM(B7:B15)</f>
        <v>59</v>
      </c>
      <c r="C17" s="302">
        <f t="shared" si="3"/>
        <v>5</v>
      </c>
      <c r="D17" s="302">
        <f t="shared" si="3"/>
        <v>0</v>
      </c>
      <c r="E17" s="302">
        <f t="shared" si="3"/>
        <v>0</v>
      </c>
      <c r="F17" s="303">
        <f t="shared" si="3"/>
        <v>64</v>
      </c>
      <c r="G17" s="301">
        <f t="shared" si="3"/>
        <v>3590</v>
      </c>
      <c r="H17" s="302">
        <f t="shared" si="3"/>
        <v>57</v>
      </c>
      <c r="I17" s="302">
        <f t="shared" si="3"/>
        <v>45</v>
      </c>
      <c r="J17" s="302">
        <f t="shared" si="3"/>
        <v>0</v>
      </c>
      <c r="K17" s="304">
        <f t="shared" si="3"/>
        <v>3692</v>
      </c>
      <c r="L17" s="305">
        <f t="shared" si="2"/>
        <v>3756</v>
      </c>
    </row>
    <row r="18" spans="1:12" x14ac:dyDescent="0.25">
      <c r="A18" s="300"/>
      <c r="B18" s="290"/>
      <c r="C18" s="291"/>
      <c r="D18" s="291"/>
      <c r="E18" s="291"/>
      <c r="F18" s="292"/>
      <c r="G18" s="290"/>
      <c r="H18" s="291"/>
      <c r="I18" s="291"/>
      <c r="J18" s="291"/>
      <c r="K18" s="293"/>
      <c r="L18" s="294"/>
    </row>
    <row r="19" spans="1:12" x14ac:dyDescent="0.25">
      <c r="A19" s="300"/>
      <c r="B19" s="290"/>
      <c r="C19" s="291"/>
      <c r="D19" s="291"/>
      <c r="E19" s="291"/>
      <c r="F19" s="292"/>
      <c r="G19" s="290"/>
      <c r="H19" s="291"/>
      <c r="I19" s="291"/>
      <c r="J19" s="291"/>
      <c r="K19" s="293"/>
      <c r="L19" s="294"/>
    </row>
    <row r="20" spans="1:12" x14ac:dyDescent="0.25">
      <c r="A20" s="313" t="s">
        <v>34</v>
      </c>
      <c r="B20" s="290"/>
      <c r="C20" s="291"/>
      <c r="D20" s="291"/>
      <c r="E20" s="291"/>
      <c r="F20" s="292"/>
      <c r="G20" s="290"/>
      <c r="H20" s="291"/>
      <c r="I20" s="291"/>
      <c r="J20" s="291"/>
      <c r="K20" s="293"/>
      <c r="L20" s="294"/>
    </row>
    <row r="21" spans="1:12" x14ac:dyDescent="0.25">
      <c r="A21" s="290"/>
      <c r="B21" s="290"/>
      <c r="C21" s="291"/>
      <c r="D21" s="291"/>
      <c r="E21" s="291"/>
      <c r="F21" s="292"/>
      <c r="G21" s="290"/>
      <c r="H21" s="291"/>
      <c r="I21" s="291"/>
      <c r="J21" s="291"/>
      <c r="K21" s="293"/>
      <c r="L21" s="294"/>
    </row>
    <row r="22" spans="1:12" x14ac:dyDescent="0.25">
      <c r="A22" s="290" t="s">
        <v>82</v>
      </c>
      <c r="B22" s="290">
        <v>71</v>
      </c>
      <c r="C22" s="291">
        <v>0</v>
      </c>
      <c r="D22" s="291">
        <v>0</v>
      </c>
      <c r="E22" s="291">
        <v>0</v>
      </c>
      <c r="F22" s="292">
        <f t="shared" ref="F22:F32" si="4">SUM(B22:E22)</f>
        <v>71</v>
      </c>
      <c r="G22" s="290">
        <v>1913</v>
      </c>
      <c r="H22" s="291">
        <v>0</v>
      </c>
      <c r="I22" s="291">
        <v>0</v>
      </c>
      <c r="J22" s="291">
        <v>0</v>
      </c>
      <c r="K22" s="293">
        <f t="shared" ref="K22:K32" si="5">SUM(G22:J22)</f>
        <v>1913</v>
      </c>
      <c r="L22" s="294">
        <f t="shared" si="2"/>
        <v>1984</v>
      </c>
    </row>
    <row r="23" spans="1:12" x14ac:dyDescent="0.25">
      <c r="A23" s="290" t="s">
        <v>204</v>
      </c>
      <c r="B23" s="290">
        <v>5</v>
      </c>
      <c r="C23" s="291">
        <v>0</v>
      </c>
      <c r="D23" s="291">
        <v>0</v>
      </c>
      <c r="E23" s="291">
        <v>0</v>
      </c>
      <c r="F23" s="292">
        <f t="shared" si="4"/>
        <v>5</v>
      </c>
      <c r="G23" s="290">
        <v>338</v>
      </c>
      <c r="H23" s="291">
        <v>2</v>
      </c>
      <c r="I23" s="291">
        <v>1</v>
      </c>
      <c r="J23" s="291">
        <v>0</v>
      </c>
      <c r="K23" s="293">
        <f t="shared" si="5"/>
        <v>341</v>
      </c>
      <c r="L23" s="294">
        <f t="shared" si="2"/>
        <v>346</v>
      </c>
    </row>
    <row r="24" spans="1:12" x14ac:dyDescent="0.25">
      <c r="A24" s="290" t="s">
        <v>196</v>
      </c>
      <c r="B24" s="290">
        <v>51</v>
      </c>
      <c r="C24" s="291">
        <v>0</v>
      </c>
      <c r="D24" s="291">
        <v>0</v>
      </c>
      <c r="E24" s="291">
        <v>0</v>
      </c>
      <c r="F24" s="292">
        <f t="shared" si="4"/>
        <v>51</v>
      </c>
      <c r="G24" s="290">
        <v>1161</v>
      </c>
      <c r="H24" s="291">
        <v>21</v>
      </c>
      <c r="I24" s="291">
        <v>9</v>
      </c>
      <c r="J24" s="291">
        <v>0</v>
      </c>
      <c r="K24" s="293">
        <f t="shared" si="5"/>
        <v>1191</v>
      </c>
      <c r="L24" s="294">
        <f t="shared" si="2"/>
        <v>1242</v>
      </c>
    </row>
    <row r="25" spans="1:12" x14ac:dyDescent="0.25">
      <c r="A25" s="290" t="s">
        <v>256</v>
      </c>
      <c r="B25" s="290">
        <v>42</v>
      </c>
      <c r="C25" s="291">
        <v>6</v>
      </c>
      <c r="D25" s="291">
        <v>0</v>
      </c>
      <c r="E25" s="291">
        <v>0</v>
      </c>
      <c r="F25" s="292">
        <f t="shared" si="4"/>
        <v>48</v>
      </c>
      <c r="G25" s="290">
        <v>2300</v>
      </c>
      <c r="H25" s="291">
        <v>10</v>
      </c>
      <c r="I25" s="291">
        <v>0</v>
      </c>
      <c r="J25" s="291">
        <v>0</v>
      </c>
      <c r="K25" s="293">
        <f t="shared" si="5"/>
        <v>2310</v>
      </c>
      <c r="L25" s="294">
        <f t="shared" si="2"/>
        <v>2358</v>
      </c>
    </row>
    <row r="26" spans="1:12" x14ac:dyDescent="0.25">
      <c r="A26" s="290" t="s">
        <v>205</v>
      </c>
      <c r="B26" s="290">
        <v>0</v>
      </c>
      <c r="C26" s="291">
        <v>0</v>
      </c>
      <c r="D26" s="291">
        <v>0</v>
      </c>
      <c r="E26" s="291">
        <v>0</v>
      </c>
      <c r="F26" s="292">
        <f t="shared" si="4"/>
        <v>0</v>
      </c>
      <c r="G26" s="290">
        <v>0</v>
      </c>
      <c r="H26" s="291">
        <v>0</v>
      </c>
      <c r="I26" s="291">
        <v>0</v>
      </c>
      <c r="J26" s="291">
        <v>0</v>
      </c>
      <c r="K26" s="293">
        <f t="shared" si="5"/>
        <v>0</v>
      </c>
      <c r="L26" s="294">
        <f t="shared" si="2"/>
        <v>0</v>
      </c>
    </row>
    <row r="27" spans="1:12" x14ac:dyDescent="0.25">
      <c r="A27" s="290" t="s">
        <v>303</v>
      </c>
      <c r="B27" s="290">
        <v>0</v>
      </c>
      <c r="C27" s="291">
        <v>0</v>
      </c>
      <c r="D27" s="291">
        <v>0</v>
      </c>
      <c r="E27" s="291">
        <v>0</v>
      </c>
      <c r="F27" s="292">
        <f>SUM(B27:E27)</f>
        <v>0</v>
      </c>
      <c r="G27" s="290">
        <v>0</v>
      </c>
      <c r="H27" s="291">
        <v>0</v>
      </c>
      <c r="I27" s="291">
        <v>0</v>
      </c>
      <c r="J27" s="291">
        <v>0</v>
      </c>
      <c r="K27" s="293">
        <f>SUM(G27:J27)</f>
        <v>0</v>
      </c>
      <c r="L27" s="294">
        <f>+K27+F27</f>
        <v>0</v>
      </c>
    </row>
    <row r="28" spans="1:12" x14ac:dyDescent="0.25">
      <c r="A28" s="290" t="s">
        <v>116</v>
      </c>
      <c r="B28" s="290">
        <v>26</v>
      </c>
      <c r="C28" s="291">
        <v>0</v>
      </c>
      <c r="D28" s="291">
        <v>0</v>
      </c>
      <c r="E28" s="291">
        <v>0</v>
      </c>
      <c r="F28" s="292">
        <f t="shared" si="4"/>
        <v>26</v>
      </c>
      <c r="G28" s="290">
        <v>56</v>
      </c>
      <c r="H28" s="291">
        <v>151</v>
      </c>
      <c r="I28" s="291">
        <v>22</v>
      </c>
      <c r="J28" s="291">
        <v>0</v>
      </c>
      <c r="K28" s="293">
        <f t="shared" si="5"/>
        <v>229</v>
      </c>
      <c r="L28" s="294">
        <f t="shared" si="2"/>
        <v>255</v>
      </c>
    </row>
    <row r="29" spans="1:12" x14ac:dyDescent="0.25">
      <c r="A29" s="290" t="s">
        <v>83</v>
      </c>
      <c r="B29" s="290">
        <v>0</v>
      </c>
      <c r="C29" s="291">
        <v>0</v>
      </c>
      <c r="D29" s="291">
        <v>0</v>
      </c>
      <c r="E29" s="291">
        <v>0</v>
      </c>
      <c r="F29" s="292">
        <f t="shared" si="4"/>
        <v>0</v>
      </c>
      <c r="G29" s="290">
        <v>0</v>
      </c>
      <c r="H29" s="291">
        <v>0</v>
      </c>
      <c r="I29" s="291">
        <v>0</v>
      </c>
      <c r="J29" s="291">
        <v>0</v>
      </c>
      <c r="K29" s="293">
        <f t="shared" si="5"/>
        <v>0</v>
      </c>
      <c r="L29" s="294">
        <f t="shared" si="2"/>
        <v>0</v>
      </c>
    </row>
    <row r="30" spans="1:12" x14ac:dyDescent="0.25">
      <c r="A30" s="290" t="s">
        <v>84</v>
      </c>
      <c r="B30" s="290">
        <v>0</v>
      </c>
      <c r="C30" s="291">
        <v>2</v>
      </c>
      <c r="D30" s="291">
        <v>1</v>
      </c>
      <c r="E30" s="291">
        <v>0</v>
      </c>
      <c r="F30" s="292">
        <f t="shared" si="4"/>
        <v>3</v>
      </c>
      <c r="G30" s="290">
        <v>519</v>
      </c>
      <c r="H30" s="291">
        <v>1</v>
      </c>
      <c r="I30" s="291">
        <v>0</v>
      </c>
      <c r="J30" s="291">
        <v>0</v>
      </c>
      <c r="K30" s="293">
        <f t="shared" si="5"/>
        <v>520</v>
      </c>
      <c r="L30" s="294">
        <f t="shared" si="2"/>
        <v>523</v>
      </c>
    </row>
    <row r="31" spans="1:12" x14ac:dyDescent="0.25">
      <c r="A31" s="290" t="s">
        <v>85</v>
      </c>
      <c r="B31" s="290">
        <v>0</v>
      </c>
      <c r="C31" s="291">
        <v>0</v>
      </c>
      <c r="D31" s="291">
        <v>0</v>
      </c>
      <c r="E31" s="291">
        <v>0</v>
      </c>
      <c r="F31" s="292">
        <f t="shared" si="4"/>
        <v>0</v>
      </c>
      <c r="G31" s="290">
        <v>0</v>
      </c>
      <c r="H31" s="291">
        <v>0</v>
      </c>
      <c r="I31" s="291">
        <v>0</v>
      </c>
      <c r="J31" s="291">
        <v>0</v>
      </c>
      <c r="K31" s="293">
        <f t="shared" si="5"/>
        <v>0</v>
      </c>
      <c r="L31" s="294">
        <f t="shared" si="2"/>
        <v>0</v>
      </c>
    </row>
    <row r="32" spans="1:12" x14ac:dyDescent="0.25">
      <c r="A32" s="290" t="s">
        <v>86</v>
      </c>
      <c r="B32" s="290">
        <v>12</v>
      </c>
      <c r="C32" s="291">
        <v>0</v>
      </c>
      <c r="D32" s="291">
        <v>0</v>
      </c>
      <c r="E32" s="291">
        <v>0</v>
      </c>
      <c r="F32" s="292">
        <f t="shared" si="4"/>
        <v>12</v>
      </c>
      <c r="G32" s="290">
        <v>92</v>
      </c>
      <c r="H32" s="291">
        <v>0</v>
      </c>
      <c r="I32" s="291">
        <v>0</v>
      </c>
      <c r="J32" s="291">
        <v>0</v>
      </c>
      <c r="K32" s="293">
        <f t="shared" si="5"/>
        <v>92</v>
      </c>
      <c r="L32" s="294">
        <f t="shared" si="2"/>
        <v>104</v>
      </c>
    </row>
    <row r="33" spans="1:12" x14ac:dyDescent="0.25">
      <c r="A33" s="290"/>
      <c r="B33" s="295"/>
      <c r="C33" s="296"/>
      <c r="D33" s="296"/>
      <c r="E33" s="296"/>
      <c r="F33" s="297"/>
      <c r="G33" s="295"/>
      <c r="H33" s="296"/>
      <c r="I33" s="296"/>
      <c r="J33" s="296"/>
      <c r="K33" s="298"/>
      <c r="L33" s="299"/>
    </row>
    <row r="34" spans="1:12" x14ac:dyDescent="0.25">
      <c r="A34" s="300" t="s">
        <v>55</v>
      </c>
      <c r="B34" s="301">
        <f t="shared" ref="B34:K34" si="6">SUM(B22:B32)</f>
        <v>207</v>
      </c>
      <c r="C34" s="302">
        <f t="shared" si="6"/>
        <v>8</v>
      </c>
      <c r="D34" s="302">
        <f t="shared" si="6"/>
        <v>1</v>
      </c>
      <c r="E34" s="302">
        <f t="shared" si="6"/>
        <v>0</v>
      </c>
      <c r="F34" s="303">
        <f t="shared" si="6"/>
        <v>216</v>
      </c>
      <c r="G34" s="301">
        <f t="shared" si="6"/>
        <v>6379</v>
      </c>
      <c r="H34" s="302">
        <f t="shared" si="6"/>
        <v>185</v>
      </c>
      <c r="I34" s="302">
        <f t="shared" si="6"/>
        <v>32</v>
      </c>
      <c r="J34" s="302">
        <f t="shared" si="6"/>
        <v>0</v>
      </c>
      <c r="K34" s="304">
        <f t="shared" si="6"/>
        <v>6596</v>
      </c>
      <c r="L34" s="305">
        <f t="shared" si="2"/>
        <v>6812</v>
      </c>
    </row>
    <row r="35" spans="1:12" ht="6.75" customHeight="1" thickBot="1" x14ac:dyDescent="0.3">
      <c r="A35" s="199"/>
      <c r="B35" s="200"/>
      <c r="C35" s="201"/>
      <c r="D35" s="201"/>
      <c r="E35" s="201"/>
      <c r="F35" s="202"/>
      <c r="G35" s="200"/>
      <c r="H35" s="201"/>
      <c r="I35" s="201"/>
      <c r="J35" s="201"/>
      <c r="K35" s="203"/>
      <c r="L35" s="204"/>
    </row>
    <row r="36" spans="1:12" ht="30" customHeight="1" thickBot="1" x14ac:dyDescent="0.3">
      <c r="A36" s="623" t="s">
        <v>234</v>
      </c>
      <c r="B36" s="623"/>
      <c r="C36" s="623"/>
      <c r="D36" s="623"/>
      <c r="E36" s="623"/>
      <c r="F36" s="623"/>
      <c r="G36" s="623"/>
      <c r="H36" s="623"/>
      <c r="I36" s="623"/>
      <c r="J36" s="623"/>
      <c r="K36" s="623"/>
      <c r="L36" s="623"/>
    </row>
    <row r="37" spans="1:12" s="175" customFormat="1" ht="23.25" customHeight="1" thickBot="1" x14ac:dyDescent="0.3">
      <c r="A37" s="170"/>
      <c r="B37" s="171" t="s">
        <v>53</v>
      </c>
      <c r="C37" s="172"/>
      <c r="D37" s="172"/>
      <c r="E37" s="172"/>
      <c r="F37" s="173"/>
      <c r="G37" s="205" t="s">
        <v>44</v>
      </c>
      <c r="H37" s="172"/>
      <c r="I37" s="172"/>
      <c r="J37" s="172"/>
      <c r="K37" s="173"/>
      <c r="L37" s="624" t="s">
        <v>30</v>
      </c>
    </row>
    <row r="38" spans="1:12" s="175" customFormat="1" ht="57" customHeight="1" thickBot="1" x14ac:dyDescent="0.3">
      <c r="A38" s="176" t="s">
        <v>114</v>
      </c>
      <c r="B38" s="177" t="s">
        <v>49</v>
      </c>
      <c r="C38" s="178" t="s">
        <v>40</v>
      </c>
      <c r="D38" s="178" t="s">
        <v>41</v>
      </c>
      <c r="E38" s="178" t="s">
        <v>42</v>
      </c>
      <c r="F38" s="179" t="s">
        <v>30</v>
      </c>
      <c r="G38" s="206" t="s">
        <v>49</v>
      </c>
      <c r="H38" s="178" t="s">
        <v>40</v>
      </c>
      <c r="I38" s="178" t="s">
        <v>41</v>
      </c>
      <c r="J38" s="178" t="s">
        <v>42</v>
      </c>
      <c r="K38" s="179" t="s">
        <v>30</v>
      </c>
      <c r="L38" s="625"/>
    </row>
    <row r="39" spans="1:12" s="175" customFormat="1" ht="15" customHeight="1" x14ac:dyDescent="0.25">
      <c r="A39" s="207"/>
      <c r="B39" s="208"/>
      <c r="C39" s="209"/>
      <c r="D39" s="209"/>
      <c r="E39" s="209"/>
      <c r="F39" s="189"/>
      <c r="G39" s="209"/>
      <c r="H39" s="209"/>
      <c r="I39" s="209"/>
      <c r="J39" s="187"/>
      <c r="K39" s="189"/>
      <c r="L39" s="174"/>
    </row>
    <row r="40" spans="1:12" x14ac:dyDescent="0.25">
      <c r="A40" s="313" t="s">
        <v>11</v>
      </c>
      <c r="B40" s="290"/>
      <c r="C40" s="291"/>
      <c r="D40" s="291"/>
      <c r="E40" s="291"/>
      <c r="F40" s="293"/>
      <c r="G40" s="291"/>
      <c r="H40" s="291"/>
      <c r="I40" s="291"/>
      <c r="J40" s="291"/>
      <c r="K40" s="293"/>
      <c r="L40" s="294"/>
    </row>
    <row r="41" spans="1:12" x14ac:dyDescent="0.25">
      <c r="A41" s="290"/>
      <c r="B41" s="290"/>
      <c r="C41" s="291"/>
      <c r="D41" s="291"/>
      <c r="E41" s="291"/>
      <c r="F41" s="293"/>
      <c r="G41" s="291"/>
      <c r="H41" s="291"/>
      <c r="I41" s="291"/>
      <c r="J41" s="291"/>
      <c r="K41" s="293"/>
      <c r="L41" s="294"/>
    </row>
    <row r="42" spans="1:12" x14ac:dyDescent="0.25">
      <c r="A42" s="290" t="s">
        <v>257</v>
      </c>
      <c r="B42" s="290">
        <v>17</v>
      </c>
      <c r="C42" s="291">
        <v>2</v>
      </c>
      <c r="D42" s="291">
        <v>0</v>
      </c>
      <c r="E42" s="291">
        <v>0</v>
      </c>
      <c r="F42" s="293">
        <f t="shared" ref="F42:F48" si="7">SUM(B42:E42)</f>
        <v>19</v>
      </c>
      <c r="G42" s="291">
        <v>854</v>
      </c>
      <c r="H42" s="291">
        <v>4</v>
      </c>
      <c r="I42" s="291">
        <v>1</v>
      </c>
      <c r="J42" s="291">
        <v>1</v>
      </c>
      <c r="K42" s="293">
        <f t="shared" ref="K42:K48" si="8">SUM(G42:J42)</f>
        <v>860</v>
      </c>
      <c r="L42" s="294">
        <f t="shared" ref="L42:L68" si="9">+K42+F42</f>
        <v>879</v>
      </c>
    </row>
    <row r="43" spans="1:12" x14ac:dyDescent="0.25">
      <c r="A43" s="290" t="s">
        <v>258</v>
      </c>
      <c r="B43" s="290">
        <v>0</v>
      </c>
      <c r="C43" s="291">
        <v>0</v>
      </c>
      <c r="D43" s="291">
        <v>0</v>
      </c>
      <c r="E43" s="291">
        <v>0</v>
      </c>
      <c r="F43" s="293">
        <f t="shared" si="7"/>
        <v>0</v>
      </c>
      <c r="G43" s="291">
        <v>1</v>
      </c>
      <c r="H43" s="291">
        <v>0</v>
      </c>
      <c r="I43" s="291">
        <v>0</v>
      </c>
      <c r="J43" s="291">
        <v>0</v>
      </c>
      <c r="K43" s="293">
        <f t="shared" si="8"/>
        <v>1</v>
      </c>
      <c r="L43" s="294">
        <f t="shared" si="9"/>
        <v>1</v>
      </c>
    </row>
    <row r="44" spans="1:12" x14ac:dyDescent="0.25">
      <c r="A44" s="290" t="s">
        <v>259</v>
      </c>
      <c r="B44" s="290">
        <v>0</v>
      </c>
      <c r="C44" s="291">
        <v>0</v>
      </c>
      <c r="D44" s="291">
        <v>0</v>
      </c>
      <c r="E44" s="291">
        <v>0</v>
      </c>
      <c r="F44" s="293">
        <f t="shared" si="7"/>
        <v>0</v>
      </c>
      <c r="G44" s="291">
        <v>243</v>
      </c>
      <c r="H44" s="291">
        <v>0</v>
      </c>
      <c r="I44" s="291">
        <v>0</v>
      </c>
      <c r="J44" s="291">
        <v>0</v>
      </c>
      <c r="K44" s="293">
        <f t="shared" si="8"/>
        <v>243</v>
      </c>
      <c r="L44" s="294">
        <f t="shared" si="9"/>
        <v>243</v>
      </c>
    </row>
    <row r="45" spans="1:12" x14ac:dyDescent="0.25">
      <c r="A45" s="290" t="s">
        <v>260</v>
      </c>
      <c r="B45" s="290">
        <v>0</v>
      </c>
      <c r="C45" s="291">
        <v>0</v>
      </c>
      <c r="D45" s="291">
        <v>0</v>
      </c>
      <c r="E45" s="291">
        <v>0</v>
      </c>
      <c r="F45" s="293">
        <f t="shared" si="7"/>
        <v>0</v>
      </c>
      <c r="G45" s="291">
        <v>120</v>
      </c>
      <c r="H45" s="291">
        <v>0</v>
      </c>
      <c r="I45" s="291">
        <v>0</v>
      </c>
      <c r="J45" s="291">
        <v>0</v>
      </c>
      <c r="K45" s="293">
        <f t="shared" si="8"/>
        <v>120</v>
      </c>
      <c r="L45" s="294">
        <f t="shared" si="9"/>
        <v>120</v>
      </c>
    </row>
    <row r="46" spans="1:12" x14ac:dyDescent="0.25">
      <c r="A46" s="290" t="s">
        <v>261</v>
      </c>
      <c r="B46" s="290">
        <v>12</v>
      </c>
      <c r="C46" s="291">
        <v>10</v>
      </c>
      <c r="D46" s="291">
        <v>7</v>
      </c>
      <c r="E46" s="291">
        <v>1</v>
      </c>
      <c r="F46" s="293">
        <f t="shared" si="7"/>
        <v>30</v>
      </c>
      <c r="G46" s="291">
        <v>106</v>
      </c>
      <c r="H46" s="291">
        <v>4</v>
      </c>
      <c r="I46" s="291">
        <v>6</v>
      </c>
      <c r="J46" s="291">
        <v>2</v>
      </c>
      <c r="K46" s="293">
        <f t="shared" si="8"/>
        <v>118</v>
      </c>
      <c r="L46" s="294">
        <f t="shared" si="9"/>
        <v>148</v>
      </c>
    </row>
    <row r="47" spans="1:12" x14ac:dyDescent="0.25">
      <c r="A47" s="290" t="s">
        <v>262</v>
      </c>
      <c r="B47" s="290">
        <v>52</v>
      </c>
      <c r="C47" s="291">
        <v>6</v>
      </c>
      <c r="D47" s="291">
        <v>0</v>
      </c>
      <c r="E47" s="291">
        <v>0</v>
      </c>
      <c r="F47" s="293">
        <f t="shared" si="7"/>
        <v>58</v>
      </c>
      <c r="G47" s="291">
        <v>369</v>
      </c>
      <c r="H47" s="291">
        <v>2</v>
      </c>
      <c r="I47" s="291">
        <v>0</v>
      </c>
      <c r="J47" s="291">
        <v>0</v>
      </c>
      <c r="K47" s="293">
        <f t="shared" si="8"/>
        <v>371</v>
      </c>
      <c r="L47" s="294">
        <f t="shared" si="9"/>
        <v>429</v>
      </c>
    </row>
    <row r="48" spans="1:12" x14ac:dyDescent="0.25">
      <c r="A48" s="290" t="s">
        <v>117</v>
      </c>
      <c r="B48" s="290">
        <v>0</v>
      </c>
      <c r="C48" s="291">
        <v>0</v>
      </c>
      <c r="D48" s="291">
        <v>0</v>
      </c>
      <c r="E48" s="291">
        <v>0</v>
      </c>
      <c r="F48" s="293">
        <f t="shared" si="7"/>
        <v>0</v>
      </c>
      <c r="G48" s="291">
        <v>185</v>
      </c>
      <c r="H48" s="291">
        <v>0</v>
      </c>
      <c r="I48" s="291">
        <v>0</v>
      </c>
      <c r="J48" s="291">
        <v>0</v>
      </c>
      <c r="K48" s="293">
        <f t="shared" si="8"/>
        <v>185</v>
      </c>
      <c r="L48" s="294">
        <f t="shared" si="9"/>
        <v>185</v>
      </c>
    </row>
    <row r="49" spans="1:12" x14ac:dyDescent="0.25">
      <c r="A49" s="290"/>
      <c r="B49" s="295"/>
      <c r="C49" s="296"/>
      <c r="D49" s="296"/>
      <c r="E49" s="296"/>
      <c r="F49" s="298"/>
      <c r="G49" s="296"/>
      <c r="H49" s="296"/>
      <c r="I49" s="296"/>
      <c r="J49" s="296"/>
      <c r="K49" s="298"/>
      <c r="L49" s="299"/>
    </row>
    <row r="50" spans="1:12" x14ac:dyDescent="0.25">
      <c r="A50" s="300" t="s">
        <v>55</v>
      </c>
      <c r="B50" s="301">
        <f t="shared" ref="B50:K50" si="10">SUM(B42:B48)</f>
        <v>81</v>
      </c>
      <c r="C50" s="302">
        <f t="shared" si="10"/>
        <v>18</v>
      </c>
      <c r="D50" s="302">
        <f t="shared" si="10"/>
        <v>7</v>
      </c>
      <c r="E50" s="302">
        <f t="shared" si="10"/>
        <v>1</v>
      </c>
      <c r="F50" s="304">
        <f t="shared" si="10"/>
        <v>107</v>
      </c>
      <c r="G50" s="302">
        <f t="shared" si="10"/>
        <v>1878</v>
      </c>
      <c r="H50" s="302">
        <f t="shared" si="10"/>
        <v>10</v>
      </c>
      <c r="I50" s="302">
        <f t="shared" si="10"/>
        <v>7</v>
      </c>
      <c r="J50" s="302">
        <f t="shared" si="10"/>
        <v>3</v>
      </c>
      <c r="K50" s="304">
        <f t="shared" si="10"/>
        <v>1898</v>
      </c>
      <c r="L50" s="305">
        <f t="shared" si="9"/>
        <v>2005</v>
      </c>
    </row>
    <row r="51" spans="1:12" x14ac:dyDescent="0.25">
      <c r="A51" s="300"/>
      <c r="B51" s="290"/>
      <c r="C51" s="291"/>
      <c r="D51" s="291"/>
      <c r="E51" s="291"/>
      <c r="F51" s="293"/>
      <c r="G51" s="291"/>
      <c r="H51" s="291"/>
      <c r="I51" s="291"/>
      <c r="J51" s="291"/>
      <c r="K51" s="293"/>
      <c r="L51" s="294"/>
    </row>
    <row r="52" spans="1:12" x14ac:dyDescent="0.25">
      <c r="A52" s="290"/>
      <c r="B52" s="290"/>
      <c r="C52" s="291"/>
      <c r="D52" s="291"/>
      <c r="E52" s="291"/>
      <c r="F52" s="293"/>
      <c r="G52" s="291"/>
      <c r="H52" s="291"/>
      <c r="I52" s="291"/>
      <c r="J52" s="291"/>
      <c r="K52" s="293"/>
      <c r="L52" s="294"/>
    </row>
    <row r="53" spans="1:12" x14ac:dyDescent="0.25">
      <c r="A53" s="313" t="s">
        <v>35</v>
      </c>
      <c r="B53" s="290"/>
      <c r="C53" s="291"/>
      <c r="D53" s="291"/>
      <c r="E53" s="291"/>
      <c r="F53" s="293"/>
      <c r="G53" s="291"/>
      <c r="H53" s="291"/>
      <c r="I53" s="291"/>
      <c r="J53" s="291"/>
      <c r="K53" s="293"/>
      <c r="L53" s="294"/>
    </row>
    <row r="54" spans="1:12" x14ac:dyDescent="0.25">
      <c r="A54" s="290"/>
      <c r="B54" s="290"/>
      <c r="C54" s="291"/>
      <c r="D54" s="291"/>
      <c r="E54" s="291"/>
      <c r="F54" s="293"/>
      <c r="G54" s="291"/>
      <c r="H54" s="291"/>
      <c r="I54" s="291"/>
      <c r="J54" s="291"/>
      <c r="K54" s="293"/>
      <c r="L54" s="294"/>
    </row>
    <row r="55" spans="1:12" x14ac:dyDescent="0.25">
      <c r="A55" s="290" t="s">
        <v>263</v>
      </c>
      <c r="B55" s="290">
        <v>0</v>
      </c>
      <c r="C55" s="291">
        <v>0</v>
      </c>
      <c r="D55" s="291">
        <v>0</v>
      </c>
      <c r="E55" s="291">
        <v>0</v>
      </c>
      <c r="F55" s="293">
        <f>SUM(B55:E55)</f>
        <v>0</v>
      </c>
      <c r="G55" s="291">
        <v>0</v>
      </c>
      <c r="H55" s="291">
        <v>0</v>
      </c>
      <c r="I55" s="291">
        <v>0</v>
      </c>
      <c r="J55" s="291">
        <v>0</v>
      </c>
      <c r="K55" s="293">
        <f>SUM(G55:J55)</f>
        <v>0</v>
      </c>
      <c r="L55" s="294">
        <f t="shared" si="9"/>
        <v>0</v>
      </c>
    </row>
    <row r="56" spans="1:12" x14ac:dyDescent="0.25">
      <c r="A56" s="290" t="s">
        <v>87</v>
      </c>
      <c r="B56" s="290">
        <v>27</v>
      </c>
      <c r="C56" s="291">
        <v>7</v>
      </c>
      <c r="D56" s="291">
        <v>2</v>
      </c>
      <c r="E56" s="291">
        <v>0</v>
      </c>
      <c r="F56" s="293">
        <f>SUM(B56:E56)</f>
        <v>36</v>
      </c>
      <c r="G56" s="291">
        <v>25</v>
      </c>
      <c r="H56" s="291">
        <v>2</v>
      </c>
      <c r="I56" s="291">
        <v>0</v>
      </c>
      <c r="J56" s="291">
        <v>0</v>
      </c>
      <c r="K56" s="293">
        <f>SUM(G56:J56)</f>
        <v>27</v>
      </c>
      <c r="L56" s="294">
        <f t="shared" si="9"/>
        <v>63</v>
      </c>
    </row>
    <row r="57" spans="1:12" x14ac:dyDescent="0.25">
      <c r="A57" s="290"/>
      <c r="B57" s="295"/>
      <c r="C57" s="296"/>
      <c r="D57" s="296"/>
      <c r="E57" s="296"/>
      <c r="F57" s="298"/>
      <c r="G57" s="296"/>
      <c r="H57" s="296"/>
      <c r="I57" s="296"/>
      <c r="J57" s="296"/>
      <c r="K57" s="298"/>
      <c r="L57" s="299"/>
    </row>
    <row r="58" spans="1:12" x14ac:dyDescent="0.25">
      <c r="A58" s="300" t="s">
        <v>55</v>
      </c>
      <c r="B58" s="301">
        <f t="shared" ref="B58:K58" si="11">SUM(B55:B56)</f>
        <v>27</v>
      </c>
      <c r="C58" s="302">
        <f t="shared" si="11"/>
        <v>7</v>
      </c>
      <c r="D58" s="302">
        <f t="shared" si="11"/>
        <v>2</v>
      </c>
      <c r="E58" s="302">
        <f t="shared" si="11"/>
        <v>0</v>
      </c>
      <c r="F58" s="304">
        <f t="shared" si="11"/>
        <v>36</v>
      </c>
      <c r="G58" s="302">
        <f t="shared" si="11"/>
        <v>25</v>
      </c>
      <c r="H58" s="302">
        <f t="shared" si="11"/>
        <v>2</v>
      </c>
      <c r="I58" s="302">
        <f t="shared" si="11"/>
        <v>0</v>
      </c>
      <c r="J58" s="302">
        <f t="shared" si="11"/>
        <v>0</v>
      </c>
      <c r="K58" s="304">
        <f t="shared" si="11"/>
        <v>27</v>
      </c>
      <c r="L58" s="305">
        <f t="shared" si="9"/>
        <v>63</v>
      </c>
    </row>
    <row r="59" spans="1:12" x14ac:dyDescent="0.25">
      <c r="A59" s="300"/>
      <c r="B59" s="290"/>
      <c r="C59" s="291"/>
      <c r="D59" s="291"/>
      <c r="E59" s="291"/>
      <c r="F59" s="293"/>
      <c r="G59" s="291"/>
      <c r="H59" s="291"/>
      <c r="I59" s="291"/>
      <c r="J59" s="291"/>
      <c r="K59" s="293"/>
      <c r="L59" s="294"/>
    </row>
    <row r="60" spans="1:12" ht="12.75" customHeight="1" x14ac:dyDescent="0.25">
      <c r="A60" s="300"/>
      <c r="B60" s="290"/>
      <c r="C60" s="291"/>
      <c r="D60" s="291"/>
      <c r="E60" s="291"/>
      <c r="F60" s="293"/>
      <c r="G60" s="291"/>
      <c r="H60" s="291"/>
      <c r="I60" s="291"/>
      <c r="J60" s="291"/>
      <c r="K60" s="293"/>
      <c r="L60" s="294"/>
    </row>
    <row r="61" spans="1:12" ht="21.75" customHeight="1" x14ac:dyDescent="0.25">
      <c r="A61" s="313" t="s">
        <v>12</v>
      </c>
      <c r="B61" s="290"/>
      <c r="C61" s="291"/>
      <c r="D61" s="291"/>
      <c r="E61" s="291"/>
      <c r="F61" s="293"/>
      <c r="G61" s="291"/>
      <c r="H61" s="291"/>
      <c r="I61" s="291"/>
      <c r="J61" s="291"/>
      <c r="K61" s="293"/>
      <c r="L61" s="294"/>
    </row>
    <row r="62" spans="1:12" x14ac:dyDescent="0.25">
      <c r="A62" s="290"/>
      <c r="B62" s="290"/>
      <c r="C62" s="291"/>
      <c r="D62" s="291"/>
      <c r="E62" s="291"/>
      <c r="F62" s="293"/>
      <c r="G62" s="291"/>
      <c r="H62" s="291"/>
      <c r="I62" s="291"/>
      <c r="J62" s="291"/>
      <c r="K62" s="293"/>
      <c r="L62" s="294"/>
    </row>
    <row r="63" spans="1:12" x14ac:dyDescent="0.25">
      <c r="A63" s="290" t="s">
        <v>198</v>
      </c>
      <c r="B63" s="290">
        <v>0</v>
      </c>
      <c r="C63" s="291">
        <v>0</v>
      </c>
      <c r="D63" s="291">
        <v>0</v>
      </c>
      <c r="E63" s="291">
        <v>0</v>
      </c>
      <c r="F63" s="293">
        <f>SUM(B63:E63)</f>
        <v>0</v>
      </c>
      <c r="G63" s="291">
        <v>0</v>
      </c>
      <c r="H63" s="291">
        <v>0</v>
      </c>
      <c r="I63" s="291">
        <v>0</v>
      </c>
      <c r="J63" s="291">
        <v>0</v>
      </c>
      <c r="K63" s="293">
        <f>SUM(G63:J63)</f>
        <v>0</v>
      </c>
      <c r="L63" s="294">
        <f t="shared" si="9"/>
        <v>0</v>
      </c>
    </row>
    <row r="64" spans="1:12" x14ac:dyDescent="0.25">
      <c r="A64" s="290" t="s">
        <v>199</v>
      </c>
      <c r="B64" s="290">
        <v>0</v>
      </c>
      <c r="C64" s="291">
        <v>0</v>
      </c>
      <c r="D64" s="291">
        <v>0</v>
      </c>
      <c r="E64" s="291">
        <v>0</v>
      </c>
      <c r="F64" s="293">
        <f>SUM(B64:E64)</f>
        <v>0</v>
      </c>
      <c r="G64" s="291">
        <v>0</v>
      </c>
      <c r="H64" s="291">
        <v>0</v>
      </c>
      <c r="I64" s="291">
        <v>0</v>
      </c>
      <c r="J64" s="291">
        <v>0</v>
      </c>
      <c r="K64" s="293">
        <f>SUM(G64:J64)</f>
        <v>0</v>
      </c>
      <c r="L64" s="294">
        <f t="shared" si="9"/>
        <v>0</v>
      </c>
    </row>
    <row r="65" spans="1:12" x14ac:dyDescent="0.25">
      <c r="A65" s="290" t="s">
        <v>206</v>
      </c>
      <c r="B65" s="290">
        <v>0</v>
      </c>
      <c r="C65" s="291">
        <v>0</v>
      </c>
      <c r="D65" s="291">
        <v>0</v>
      </c>
      <c r="E65" s="291">
        <v>0</v>
      </c>
      <c r="F65" s="293">
        <f>SUM(B65:E65)</f>
        <v>0</v>
      </c>
      <c r="G65" s="291">
        <v>12</v>
      </c>
      <c r="H65" s="291">
        <v>0</v>
      </c>
      <c r="I65" s="291">
        <v>0</v>
      </c>
      <c r="J65" s="291">
        <v>0</v>
      </c>
      <c r="K65" s="293">
        <f>SUM(G65:J65)</f>
        <v>12</v>
      </c>
      <c r="L65" s="294">
        <f t="shared" si="9"/>
        <v>12</v>
      </c>
    </row>
    <row r="66" spans="1:12" x14ac:dyDescent="0.25">
      <c r="A66" s="290" t="s">
        <v>207</v>
      </c>
      <c r="B66" s="290">
        <v>0</v>
      </c>
      <c r="C66" s="291">
        <v>0</v>
      </c>
      <c r="D66" s="291">
        <v>0</v>
      </c>
      <c r="E66" s="291">
        <v>0</v>
      </c>
      <c r="F66" s="293">
        <f>SUM(B66:E66)</f>
        <v>0</v>
      </c>
      <c r="G66" s="291">
        <v>0</v>
      </c>
      <c r="H66" s="291">
        <v>0</v>
      </c>
      <c r="I66" s="291">
        <v>0</v>
      </c>
      <c r="J66" s="291">
        <v>0</v>
      </c>
      <c r="K66" s="293">
        <f>SUM(G66:J66)</f>
        <v>0</v>
      </c>
      <c r="L66" s="294">
        <f t="shared" si="9"/>
        <v>0</v>
      </c>
    </row>
    <row r="67" spans="1:12" x14ac:dyDescent="0.25">
      <c r="A67" s="290"/>
      <c r="B67" s="295"/>
      <c r="C67" s="296"/>
      <c r="D67" s="296"/>
      <c r="E67" s="296"/>
      <c r="F67" s="298"/>
      <c r="G67" s="296"/>
      <c r="H67" s="296"/>
      <c r="I67" s="296"/>
      <c r="J67" s="296"/>
      <c r="K67" s="298"/>
      <c r="L67" s="299"/>
    </row>
    <row r="68" spans="1:12" x14ac:dyDescent="0.25">
      <c r="A68" s="300" t="s">
        <v>55</v>
      </c>
      <c r="B68" s="301">
        <f t="shared" ref="B68:K68" si="12">SUM(B63:B66)</f>
        <v>0</v>
      </c>
      <c r="C68" s="302">
        <f t="shared" si="12"/>
        <v>0</v>
      </c>
      <c r="D68" s="302">
        <f t="shared" si="12"/>
        <v>0</v>
      </c>
      <c r="E68" s="302">
        <f t="shared" si="12"/>
        <v>0</v>
      </c>
      <c r="F68" s="304">
        <f t="shared" si="12"/>
        <v>0</v>
      </c>
      <c r="G68" s="302">
        <f t="shared" si="12"/>
        <v>12</v>
      </c>
      <c r="H68" s="302">
        <f t="shared" si="12"/>
        <v>0</v>
      </c>
      <c r="I68" s="302">
        <f t="shared" si="12"/>
        <v>0</v>
      </c>
      <c r="J68" s="302">
        <f t="shared" si="12"/>
        <v>0</v>
      </c>
      <c r="K68" s="304">
        <f t="shared" si="12"/>
        <v>12</v>
      </c>
      <c r="L68" s="305">
        <f t="shared" si="9"/>
        <v>12</v>
      </c>
    </row>
    <row r="69" spans="1:12" ht="6.75" customHeight="1" thickBot="1" x14ac:dyDescent="0.3">
      <c r="A69" s="200"/>
      <c r="B69" s="200"/>
      <c r="C69" s="201"/>
      <c r="D69" s="201"/>
      <c r="E69" s="201"/>
      <c r="F69" s="203"/>
      <c r="G69" s="201"/>
      <c r="H69" s="201"/>
      <c r="I69" s="201"/>
      <c r="J69" s="201"/>
      <c r="K69" s="203"/>
      <c r="L69" s="204"/>
    </row>
    <row r="70" spans="1:12" ht="30" customHeight="1" thickBot="1" x14ac:dyDescent="0.3">
      <c r="A70" s="623" t="s">
        <v>234</v>
      </c>
      <c r="B70" s="623"/>
      <c r="C70" s="623"/>
      <c r="D70" s="623"/>
      <c r="E70" s="623"/>
      <c r="F70" s="623"/>
      <c r="G70" s="623"/>
      <c r="H70" s="623"/>
      <c r="I70" s="623"/>
      <c r="J70" s="623"/>
      <c r="K70" s="623"/>
      <c r="L70" s="623"/>
    </row>
    <row r="71" spans="1:12" s="175" customFormat="1" ht="23.25" customHeight="1" thickBot="1" x14ac:dyDescent="0.3">
      <c r="A71" s="170"/>
      <c r="B71" s="171" t="s">
        <v>53</v>
      </c>
      <c r="C71" s="172"/>
      <c r="D71" s="172"/>
      <c r="E71" s="172"/>
      <c r="F71" s="173"/>
      <c r="G71" s="205" t="s">
        <v>44</v>
      </c>
      <c r="H71" s="172"/>
      <c r="I71" s="172"/>
      <c r="J71" s="172"/>
      <c r="K71" s="173"/>
      <c r="L71" s="624" t="s">
        <v>30</v>
      </c>
    </row>
    <row r="72" spans="1:12" s="175" customFormat="1" ht="45.75" customHeight="1" thickBot="1" x14ac:dyDescent="0.3">
      <c r="A72" s="176" t="s">
        <v>114</v>
      </c>
      <c r="B72" s="177" t="s">
        <v>49</v>
      </c>
      <c r="C72" s="178" t="s">
        <v>40</v>
      </c>
      <c r="D72" s="178" t="s">
        <v>41</v>
      </c>
      <c r="E72" s="178" t="s">
        <v>42</v>
      </c>
      <c r="F72" s="179" t="s">
        <v>30</v>
      </c>
      <c r="G72" s="206" t="s">
        <v>49</v>
      </c>
      <c r="H72" s="178" t="s">
        <v>40</v>
      </c>
      <c r="I72" s="178" t="s">
        <v>41</v>
      </c>
      <c r="J72" s="178" t="s">
        <v>42</v>
      </c>
      <c r="K72" s="179" t="s">
        <v>30</v>
      </c>
      <c r="L72" s="625"/>
    </row>
    <row r="73" spans="1:12" s="175" customFormat="1" ht="7.5" customHeight="1" x14ac:dyDescent="0.25">
      <c r="A73" s="207"/>
      <c r="B73" s="208"/>
      <c r="C73" s="209"/>
      <c r="D73" s="209"/>
      <c r="E73" s="209"/>
      <c r="F73" s="184"/>
      <c r="G73" s="209"/>
      <c r="H73" s="209"/>
      <c r="I73" s="209"/>
      <c r="J73" s="209"/>
      <c r="K73" s="189"/>
      <c r="L73" s="174"/>
    </row>
    <row r="74" spans="1:12" x14ac:dyDescent="0.25">
      <c r="A74" s="313" t="s">
        <v>1</v>
      </c>
      <c r="B74" s="290"/>
      <c r="C74" s="291"/>
      <c r="D74" s="291"/>
      <c r="E74" s="291"/>
      <c r="F74" s="293"/>
      <c r="G74" s="291"/>
      <c r="H74" s="291"/>
      <c r="I74" s="291"/>
      <c r="J74" s="291"/>
      <c r="K74" s="293"/>
      <c r="L74" s="294"/>
    </row>
    <row r="75" spans="1:12" x14ac:dyDescent="0.25">
      <c r="A75" s="290"/>
      <c r="B75" s="290"/>
      <c r="C75" s="291"/>
      <c r="D75" s="291"/>
      <c r="E75" s="291"/>
      <c r="F75" s="293"/>
      <c r="G75" s="291"/>
      <c r="H75" s="291"/>
      <c r="I75" s="291"/>
      <c r="J75" s="291"/>
      <c r="K75" s="293"/>
      <c r="L75" s="294"/>
    </row>
    <row r="76" spans="1:12" x14ac:dyDescent="0.25">
      <c r="A76" s="290" t="s">
        <v>264</v>
      </c>
      <c r="B76" s="290">
        <v>0</v>
      </c>
      <c r="C76" s="291">
        <v>0</v>
      </c>
      <c r="D76" s="291">
        <v>0</v>
      </c>
      <c r="E76" s="291">
        <v>0</v>
      </c>
      <c r="F76" s="293">
        <f>SUM(B76:E76)</f>
        <v>0</v>
      </c>
      <c r="G76" s="291">
        <v>3</v>
      </c>
      <c r="H76" s="291">
        <v>0</v>
      </c>
      <c r="I76" s="291">
        <v>0</v>
      </c>
      <c r="J76" s="291">
        <v>0</v>
      </c>
      <c r="K76" s="293">
        <f>SUM(G76:J76)</f>
        <v>3</v>
      </c>
      <c r="L76" s="294">
        <f>+K76+F76</f>
        <v>3</v>
      </c>
    </row>
    <row r="77" spans="1:12" x14ac:dyDescent="0.25">
      <c r="A77" s="290" t="s">
        <v>265</v>
      </c>
      <c r="B77" s="290">
        <v>0</v>
      </c>
      <c r="C77" s="291">
        <v>0</v>
      </c>
      <c r="D77" s="291">
        <v>0</v>
      </c>
      <c r="E77" s="291">
        <v>0</v>
      </c>
      <c r="F77" s="293">
        <f>SUM(B77:E77)</f>
        <v>0</v>
      </c>
      <c r="G77" s="291">
        <v>0</v>
      </c>
      <c r="H77" s="291">
        <v>0</v>
      </c>
      <c r="I77" s="291">
        <v>0</v>
      </c>
      <c r="J77" s="291">
        <v>0</v>
      </c>
      <c r="K77" s="293">
        <f>SUM(G77:J77)</f>
        <v>0</v>
      </c>
      <c r="L77" s="294">
        <f t="shared" ref="L77:L110" si="13">+K77+F77</f>
        <v>0</v>
      </c>
    </row>
    <row r="78" spans="1:12" x14ac:dyDescent="0.25">
      <c r="A78" s="290" t="s">
        <v>266</v>
      </c>
      <c r="B78" s="290">
        <v>0</v>
      </c>
      <c r="C78" s="291">
        <v>1</v>
      </c>
      <c r="D78" s="291">
        <v>0</v>
      </c>
      <c r="E78" s="291">
        <v>0</v>
      </c>
      <c r="F78" s="293">
        <f>SUM(B78:E78)</f>
        <v>1</v>
      </c>
      <c r="G78" s="291">
        <v>71</v>
      </c>
      <c r="H78" s="291">
        <v>0</v>
      </c>
      <c r="I78" s="291">
        <v>0</v>
      </c>
      <c r="J78" s="291">
        <v>0</v>
      </c>
      <c r="K78" s="293">
        <f>SUM(G78:J78)</f>
        <v>71</v>
      </c>
      <c r="L78" s="294">
        <f t="shared" si="13"/>
        <v>72</v>
      </c>
    </row>
    <row r="79" spans="1:12" x14ac:dyDescent="0.25">
      <c r="A79" s="290" t="s">
        <v>267</v>
      </c>
      <c r="B79" s="290">
        <v>0</v>
      </c>
      <c r="C79" s="291">
        <v>0</v>
      </c>
      <c r="D79" s="291">
        <v>0</v>
      </c>
      <c r="E79" s="291">
        <v>0</v>
      </c>
      <c r="F79" s="293">
        <f>SUM(B79:E79)</f>
        <v>0</v>
      </c>
      <c r="G79" s="291">
        <v>0</v>
      </c>
      <c r="H79" s="291">
        <v>0</v>
      </c>
      <c r="I79" s="291">
        <v>0</v>
      </c>
      <c r="J79" s="291">
        <v>0</v>
      </c>
      <c r="K79" s="293">
        <f>SUM(G79:J79)</f>
        <v>0</v>
      </c>
      <c r="L79" s="294">
        <f t="shared" si="13"/>
        <v>0</v>
      </c>
    </row>
    <row r="80" spans="1:12" ht="7.5" customHeight="1" x14ac:dyDescent="0.25">
      <c r="A80" s="290"/>
      <c r="B80" s="295"/>
      <c r="C80" s="296"/>
      <c r="D80" s="296"/>
      <c r="E80" s="296"/>
      <c r="F80" s="298"/>
      <c r="G80" s="296"/>
      <c r="H80" s="296"/>
      <c r="I80" s="296"/>
      <c r="J80" s="296"/>
      <c r="K80" s="298"/>
      <c r="L80" s="299"/>
    </row>
    <row r="81" spans="1:12" x14ac:dyDescent="0.25">
      <c r="A81" s="300" t="s">
        <v>55</v>
      </c>
      <c r="B81" s="301">
        <f t="shared" ref="B81:K81" si="14">SUM(B76:B79)</f>
        <v>0</v>
      </c>
      <c r="C81" s="302">
        <f t="shared" si="14"/>
        <v>1</v>
      </c>
      <c r="D81" s="302">
        <f t="shared" si="14"/>
        <v>0</v>
      </c>
      <c r="E81" s="302">
        <f t="shared" si="14"/>
        <v>0</v>
      </c>
      <c r="F81" s="304">
        <f t="shared" si="14"/>
        <v>1</v>
      </c>
      <c r="G81" s="302">
        <f t="shared" si="14"/>
        <v>74</v>
      </c>
      <c r="H81" s="302">
        <f t="shared" si="14"/>
        <v>0</v>
      </c>
      <c r="I81" s="302">
        <f t="shared" si="14"/>
        <v>0</v>
      </c>
      <c r="J81" s="302">
        <f t="shared" si="14"/>
        <v>0</v>
      </c>
      <c r="K81" s="304">
        <f t="shared" si="14"/>
        <v>74</v>
      </c>
      <c r="L81" s="305">
        <f t="shared" si="13"/>
        <v>75</v>
      </c>
    </row>
    <row r="82" spans="1:12" ht="8.25" customHeight="1" x14ac:dyDescent="0.25">
      <c r="A82" s="290"/>
      <c r="B82" s="290"/>
      <c r="C82" s="291"/>
      <c r="D82" s="291"/>
      <c r="E82" s="291"/>
      <c r="F82" s="293"/>
      <c r="G82" s="291"/>
      <c r="H82" s="291"/>
      <c r="I82" s="291"/>
      <c r="J82" s="291"/>
      <c r="K82" s="293"/>
      <c r="L82" s="294"/>
    </row>
    <row r="83" spans="1:12" x14ac:dyDescent="0.25">
      <c r="A83" s="313" t="s">
        <v>10</v>
      </c>
      <c r="B83" s="290"/>
      <c r="C83" s="291"/>
      <c r="D83" s="291"/>
      <c r="E83" s="291"/>
      <c r="F83" s="293"/>
      <c r="G83" s="291"/>
      <c r="H83" s="291"/>
      <c r="I83" s="291"/>
      <c r="J83" s="291"/>
      <c r="K83" s="293"/>
      <c r="L83" s="294"/>
    </row>
    <row r="84" spans="1:12" ht="6.75" customHeight="1" x14ac:dyDescent="0.25">
      <c r="A84" s="290"/>
      <c r="B84" s="290"/>
      <c r="C84" s="291"/>
      <c r="D84" s="291"/>
      <c r="E84" s="291"/>
      <c r="F84" s="293"/>
      <c r="G84" s="291"/>
      <c r="H84" s="291"/>
      <c r="I84" s="291"/>
      <c r="J84" s="291"/>
      <c r="K84" s="293"/>
      <c r="L84" s="294"/>
    </row>
    <row r="85" spans="1:12" x14ac:dyDescent="0.25">
      <c r="A85" s="290" t="s">
        <v>88</v>
      </c>
      <c r="B85" s="290">
        <v>0</v>
      </c>
      <c r="C85" s="291">
        <v>0</v>
      </c>
      <c r="D85" s="291">
        <v>0</v>
      </c>
      <c r="E85" s="291">
        <v>0</v>
      </c>
      <c r="F85" s="293">
        <f t="shared" ref="F85:F93" si="15">SUM(B85:E85)</f>
        <v>0</v>
      </c>
      <c r="G85" s="291">
        <v>0</v>
      </c>
      <c r="H85" s="291">
        <v>0</v>
      </c>
      <c r="I85" s="291">
        <v>0</v>
      </c>
      <c r="J85" s="291">
        <v>0</v>
      </c>
      <c r="K85" s="293">
        <f t="shared" ref="K85:K93" si="16">SUM(G85:J85)</f>
        <v>0</v>
      </c>
      <c r="L85" s="294">
        <f t="shared" si="13"/>
        <v>0</v>
      </c>
    </row>
    <row r="86" spans="1:12" x14ac:dyDescent="0.25">
      <c r="A86" s="290" t="s">
        <v>124</v>
      </c>
      <c r="B86" s="306">
        <v>2</v>
      </c>
      <c r="C86" s="307">
        <v>2</v>
      </c>
      <c r="D86" s="307">
        <v>0</v>
      </c>
      <c r="E86" s="307">
        <v>0</v>
      </c>
      <c r="F86" s="293">
        <f t="shared" si="15"/>
        <v>4</v>
      </c>
      <c r="G86" s="307">
        <v>194</v>
      </c>
      <c r="H86" s="307">
        <v>0</v>
      </c>
      <c r="I86" s="307">
        <v>2</v>
      </c>
      <c r="J86" s="307">
        <v>0</v>
      </c>
      <c r="K86" s="293">
        <f t="shared" si="16"/>
        <v>196</v>
      </c>
      <c r="L86" s="294">
        <f>+K86+F86</f>
        <v>200</v>
      </c>
    </row>
    <row r="87" spans="1:12" x14ac:dyDescent="0.25">
      <c r="A87" s="290" t="s">
        <v>208</v>
      </c>
      <c r="B87" s="290">
        <v>0</v>
      </c>
      <c r="C87" s="291">
        <v>0</v>
      </c>
      <c r="D87" s="291">
        <v>0</v>
      </c>
      <c r="E87" s="291">
        <v>0</v>
      </c>
      <c r="F87" s="293">
        <f t="shared" si="15"/>
        <v>0</v>
      </c>
      <c r="G87" s="291">
        <v>0</v>
      </c>
      <c r="H87" s="291">
        <v>0</v>
      </c>
      <c r="I87" s="291">
        <v>0</v>
      </c>
      <c r="J87" s="291">
        <v>0</v>
      </c>
      <c r="K87" s="293">
        <f t="shared" si="16"/>
        <v>0</v>
      </c>
      <c r="L87" s="294">
        <f t="shared" si="13"/>
        <v>0</v>
      </c>
    </row>
    <row r="88" spans="1:12" x14ac:dyDescent="0.25">
      <c r="A88" s="290" t="s">
        <v>89</v>
      </c>
      <c r="B88" s="290">
        <v>0</v>
      </c>
      <c r="C88" s="291">
        <v>0</v>
      </c>
      <c r="D88" s="291">
        <v>0</v>
      </c>
      <c r="E88" s="291">
        <v>0</v>
      </c>
      <c r="F88" s="293">
        <f t="shared" si="15"/>
        <v>0</v>
      </c>
      <c r="G88" s="291">
        <v>0</v>
      </c>
      <c r="H88" s="291">
        <v>0</v>
      </c>
      <c r="I88" s="291">
        <v>0</v>
      </c>
      <c r="J88" s="291">
        <v>0</v>
      </c>
      <c r="K88" s="293">
        <f t="shared" si="16"/>
        <v>0</v>
      </c>
      <c r="L88" s="294">
        <f t="shared" si="13"/>
        <v>0</v>
      </c>
    </row>
    <row r="89" spans="1:12" x14ac:dyDescent="0.25">
      <c r="A89" s="290" t="s">
        <v>90</v>
      </c>
      <c r="B89" s="290">
        <v>1</v>
      </c>
      <c r="C89" s="291">
        <v>0</v>
      </c>
      <c r="D89" s="291">
        <v>0</v>
      </c>
      <c r="E89" s="291">
        <v>0</v>
      </c>
      <c r="F89" s="293">
        <f t="shared" si="15"/>
        <v>1</v>
      </c>
      <c r="G89" s="291">
        <v>68</v>
      </c>
      <c r="H89" s="291">
        <v>0</v>
      </c>
      <c r="I89" s="291">
        <v>0</v>
      </c>
      <c r="J89" s="291">
        <v>0</v>
      </c>
      <c r="K89" s="293">
        <f t="shared" si="16"/>
        <v>68</v>
      </c>
      <c r="L89" s="294">
        <f t="shared" si="13"/>
        <v>69</v>
      </c>
    </row>
    <row r="90" spans="1:12" x14ac:dyDescent="0.25">
      <c r="A90" s="290" t="s">
        <v>268</v>
      </c>
      <c r="B90" s="290">
        <v>0</v>
      </c>
      <c r="C90" s="291">
        <v>0</v>
      </c>
      <c r="D90" s="291">
        <v>0</v>
      </c>
      <c r="E90" s="291">
        <v>0</v>
      </c>
      <c r="F90" s="293">
        <f t="shared" si="15"/>
        <v>0</v>
      </c>
      <c r="G90" s="291">
        <v>0</v>
      </c>
      <c r="H90" s="291">
        <v>187</v>
      </c>
      <c r="I90" s="291">
        <v>0</v>
      </c>
      <c r="J90" s="291">
        <v>0</v>
      </c>
      <c r="K90" s="293">
        <f t="shared" si="16"/>
        <v>187</v>
      </c>
      <c r="L90" s="294">
        <f t="shared" si="13"/>
        <v>187</v>
      </c>
    </row>
    <row r="91" spans="1:12" x14ac:dyDescent="0.25">
      <c r="A91" s="290" t="s">
        <v>269</v>
      </c>
      <c r="B91" s="290">
        <v>0</v>
      </c>
      <c r="C91" s="291">
        <v>0</v>
      </c>
      <c r="D91" s="291">
        <v>0</v>
      </c>
      <c r="E91" s="291">
        <v>0</v>
      </c>
      <c r="F91" s="293">
        <f t="shared" si="15"/>
        <v>0</v>
      </c>
      <c r="G91" s="291">
        <v>0</v>
      </c>
      <c r="H91" s="291">
        <v>0</v>
      </c>
      <c r="I91" s="291">
        <v>0</v>
      </c>
      <c r="J91" s="291">
        <v>0</v>
      </c>
      <c r="K91" s="293">
        <f t="shared" si="16"/>
        <v>0</v>
      </c>
      <c r="L91" s="294">
        <f t="shared" si="13"/>
        <v>0</v>
      </c>
    </row>
    <row r="92" spans="1:12" x14ac:dyDescent="0.25">
      <c r="A92" s="290" t="s">
        <v>189</v>
      </c>
      <c r="B92" s="290">
        <v>0</v>
      </c>
      <c r="C92" s="291">
        <v>0</v>
      </c>
      <c r="D92" s="291">
        <v>0</v>
      </c>
      <c r="E92" s="291">
        <v>0</v>
      </c>
      <c r="F92" s="293">
        <f t="shared" si="15"/>
        <v>0</v>
      </c>
      <c r="G92" s="291">
        <v>0</v>
      </c>
      <c r="H92" s="291">
        <v>0</v>
      </c>
      <c r="I92" s="291">
        <v>0</v>
      </c>
      <c r="J92" s="291">
        <v>0</v>
      </c>
      <c r="K92" s="293">
        <f t="shared" si="16"/>
        <v>0</v>
      </c>
      <c r="L92" s="294">
        <f t="shared" si="13"/>
        <v>0</v>
      </c>
    </row>
    <row r="93" spans="1:12" x14ac:dyDescent="0.25">
      <c r="A93" s="290" t="s">
        <v>125</v>
      </c>
      <c r="B93" s="290">
        <v>1</v>
      </c>
      <c r="C93" s="291">
        <v>2</v>
      </c>
      <c r="D93" s="291">
        <v>0</v>
      </c>
      <c r="E93" s="291">
        <v>0</v>
      </c>
      <c r="F93" s="293">
        <f t="shared" si="15"/>
        <v>3</v>
      </c>
      <c r="G93" s="291">
        <v>106</v>
      </c>
      <c r="H93" s="291">
        <v>0</v>
      </c>
      <c r="I93" s="291">
        <v>0</v>
      </c>
      <c r="J93" s="291">
        <v>0</v>
      </c>
      <c r="K93" s="293">
        <f t="shared" si="16"/>
        <v>106</v>
      </c>
      <c r="L93" s="294">
        <f t="shared" si="13"/>
        <v>109</v>
      </c>
    </row>
    <row r="94" spans="1:12" ht="7.5" customHeight="1" x14ac:dyDescent="0.25">
      <c r="A94" s="290"/>
      <c r="B94" s="295"/>
      <c r="C94" s="296"/>
      <c r="D94" s="296"/>
      <c r="E94" s="296"/>
      <c r="F94" s="298"/>
      <c r="G94" s="296"/>
      <c r="H94" s="296"/>
      <c r="I94" s="296"/>
      <c r="J94" s="296"/>
      <c r="K94" s="298"/>
      <c r="L94" s="299"/>
    </row>
    <row r="95" spans="1:12" x14ac:dyDescent="0.25">
      <c r="A95" s="300" t="s">
        <v>55</v>
      </c>
      <c r="B95" s="301">
        <f t="shared" ref="B95:K95" si="17">SUM(B85:B93)</f>
        <v>4</v>
      </c>
      <c r="C95" s="302">
        <f t="shared" si="17"/>
        <v>4</v>
      </c>
      <c r="D95" s="302">
        <f t="shared" si="17"/>
        <v>0</v>
      </c>
      <c r="E95" s="302">
        <f t="shared" si="17"/>
        <v>0</v>
      </c>
      <c r="F95" s="304">
        <f t="shared" si="17"/>
        <v>8</v>
      </c>
      <c r="G95" s="302">
        <f t="shared" si="17"/>
        <v>368</v>
      </c>
      <c r="H95" s="302">
        <f t="shared" si="17"/>
        <v>187</v>
      </c>
      <c r="I95" s="302">
        <f t="shared" si="17"/>
        <v>2</v>
      </c>
      <c r="J95" s="302">
        <f t="shared" si="17"/>
        <v>0</v>
      </c>
      <c r="K95" s="304">
        <f t="shared" si="17"/>
        <v>557</v>
      </c>
      <c r="L95" s="305">
        <f t="shared" si="13"/>
        <v>565</v>
      </c>
    </row>
    <row r="96" spans="1:12" ht="6" customHeight="1" x14ac:dyDescent="0.25">
      <c r="A96" s="290"/>
      <c r="B96" s="290"/>
      <c r="C96" s="291"/>
      <c r="D96" s="291"/>
      <c r="E96" s="291"/>
      <c r="F96" s="293"/>
      <c r="G96" s="291"/>
      <c r="H96" s="291"/>
      <c r="I96" s="291"/>
      <c r="J96" s="291"/>
      <c r="K96" s="293"/>
      <c r="L96" s="294"/>
    </row>
    <row r="97" spans="1:12" x14ac:dyDescent="0.25">
      <c r="A97" s="313" t="s">
        <v>2</v>
      </c>
      <c r="B97" s="290"/>
      <c r="C97" s="291"/>
      <c r="D97" s="291"/>
      <c r="E97" s="291"/>
      <c r="F97" s="293"/>
      <c r="G97" s="291"/>
      <c r="H97" s="291"/>
      <c r="I97" s="291"/>
      <c r="J97" s="291"/>
      <c r="K97" s="293"/>
      <c r="L97" s="294"/>
    </row>
    <row r="98" spans="1:12" ht="8.25" customHeight="1" x14ac:dyDescent="0.25">
      <c r="A98" s="290"/>
      <c r="B98" s="290"/>
      <c r="C98" s="291"/>
      <c r="D98" s="291"/>
      <c r="E98" s="291"/>
      <c r="F98" s="293"/>
      <c r="G98" s="291"/>
      <c r="H98" s="291"/>
      <c r="I98" s="291"/>
      <c r="J98" s="291"/>
      <c r="K98" s="293"/>
      <c r="L98" s="294"/>
    </row>
    <row r="99" spans="1:12" x14ac:dyDescent="0.25">
      <c r="A99" s="290" t="s">
        <v>209</v>
      </c>
      <c r="B99" s="290">
        <v>0</v>
      </c>
      <c r="C99" s="291">
        <v>0</v>
      </c>
      <c r="D99" s="291">
        <v>0</v>
      </c>
      <c r="E99" s="291">
        <v>0</v>
      </c>
      <c r="F99" s="293">
        <f t="shared" ref="F99:F108" si="18">SUM(B99:E99)</f>
        <v>0</v>
      </c>
      <c r="G99" s="291">
        <v>0</v>
      </c>
      <c r="H99" s="291">
        <v>0</v>
      </c>
      <c r="I99" s="291">
        <v>0</v>
      </c>
      <c r="J99" s="291">
        <v>0</v>
      </c>
      <c r="K99" s="293">
        <f t="shared" ref="K99:K108" si="19">SUM(G99:J99)</f>
        <v>0</v>
      </c>
      <c r="L99" s="294">
        <f t="shared" si="13"/>
        <v>0</v>
      </c>
    </row>
    <row r="100" spans="1:12" x14ac:dyDescent="0.25">
      <c r="A100" s="290" t="s">
        <v>91</v>
      </c>
      <c r="B100" s="290">
        <v>0</v>
      </c>
      <c r="C100" s="291">
        <v>0</v>
      </c>
      <c r="D100" s="291">
        <v>0</v>
      </c>
      <c r="E100" s="291">
        <v>0</v>
      </c>
      <c r="F100" s="293">
        <f t="shared" si="18"/>
        <v>0</v>
      </c>
      <c r="G100" s="291">
        <v>74</v>
      </c>
      <c r="H100" s="291">
        <v>2</v>
      </c>
      <c r="I100" s="291">
        <v>0</v>
      </c>
      <c r="J100" s="291">
        <v>0</v>
      </c>
      <c r="K100" s="293">
        <f t="shared" si="19"/>
        <v>76</v>
      </c>
      <c r="L100" s="294">
        <f t="shared" si="13"/>
        <v>76</v>
      </c>
    </row>
    <row r="101" spans="1:12" x14ac:dyDescent="0.25">
      <c r="A101" s="290" t="s">
        <v>135</v>
      </c>
      <c r="B101" s="290">
        <v>1</v>
      </c>
      <c r="C101" s="291">
        <v>0</v>
      </c>
      <c r="D101" s="291">
        <v>0</v>
      </c>
      <c r="E101" s="291">
        <v>0</v>
      </c>
      <c r="F101" s="293">
        <f t="shared" si="18"/>
        <v>1</v>
      </c>
      <c r="G101" s="291">
        <v>49</v>
      </c>
      <c r="H101" s="291">
        <v>1</v>
      </c>
      <c r="I101" s="291">
        <v>0</v>
      </c>
      <c r="J101" s="291">
        <v>0</v>
      </c>
      <c r="K101" s="293">
        <f t="shared" si="19"/>
        <v>50</v>
      </c>
      <c r="L101" s="294">
        <f t="shared" si="13"/>
        <v>51</v>
      </c>
    </row>
    <row r="102" spans="1:12" x14ac:dyDescent="0.25">
      <c r="A102" s="290" t="s">
        <v>147</v>
      </c>
      <c r="B102" s="290">
        <v>0</v>
      </c>
      <c r="C102" s="291">
        <v>0</v>
      </c>
      <c r="D102" s="291">
        <v>0</v>
      </c>
      <c r="E102" s="291">
        <v>0</v>
      </c>
      <c r="F102" s="293">
        <f t="shared" si="18"/>
        <v>0</v>
      </c>
      <c r="G102" s="291">
        <v>1</v>
      </c>
      <c r="H102" s="291">
        <v>0</v>
      </c>
      <c r="I102" s="291">
        <v>0</v>
      </c>
      <c r="J102" s="291">
        <v>0</v>
      </c>
      <c r="K102" s="293">
        <f t="shared" si="19"/>
        <v>1</v>
      </c>
      <c r="L102" s="294">
        <f t="shared" si="13"/>
        <v>1</v>
      </c>
    </row>
    <row r="103" spans="1:12" x14ac:dyDescent="0.25">
      <c r="A103" s="290" t="s">
        <v>92</v>
      </c>
      <c r="B103" s="290">
        <v>4</v>
      </c>
      <c r="C103" s="291">
        <v>0</v>
      </c>
      <c r="D103" s="291">
        <v>0</v>
      </c>
      <c r="E103" s="291">
        <v>0</v>
      </c>
      <c r="F103" s="293">
        <f t="shared" si="18"/>
        <v>4</v>
      </c>
      <c r="G103" s="291">
        <v>321</v>
      </c>
      <c r="H103" s="291">
        <v>4</v>
      </c>
      <c r="I103" s="291">
        <v>1</v>
      </c>
      <c r="J103" s="291">
        <v>0</v>
      </c>
      <c r="K103" s="293">
        <f t="shared" si="19"/>
        <v>326</v>
      </c>
      <c r="L103" s="294">
        <f t="shared" si="13"/>
        <v>330</v>
      </c>
    </row>
    <row r="104" spans="1:12" x14ac:dyDescent="0.25">
      <c r="A104" s="290" t="s">
        <v>270</v>
      </c>
      <c r="B104" s="290">
        <v>0</v>
      </c>
      <c r="C104" s="291">
        <v>0</v>
      </c>
      <c r="D104" s="291">
        <v>0</v>
      </c>
      <c r="E104" s="291">
        <v>0</v>
      </c>
      <c r="F104" s="293">
        <f t="shared" si="18"/>
        <v>0</v>
      </c>
      <c r="G104" s="291">
        <v>86</v>
      </c>
      <c r="H104" s="291">
        <v>0</v>
      </c>
      <c r="I104" s="291">
        <v>0</v>
      </c>
      <c r="J104" s="291">
        <v>0</v>
      </c>
      <c r="K104" s="293">
        <f t="shared" si="19"/>
        <v>86</v>
      </c>
      <c r="L104" s="294">
        <f t="shared" si="13"/>
        <v>86</v>
      </c>
    </row>
    <row r="105" spans="1:12" x14ac:dyDescent="0.25">
      <c r="A105" s="290" t="s">
        <v>121</v>
      </c>
      <c r="B105" s="290">
        <v>5</v>
      </c>
      <c r="C105" s="291">
        <v>0</v>
      </c>
      <c r="D105" s="291">
        <v>0</v>
      </c>
      <c r="E105" s="291">
        <v>0</v>
      </c>
      <c r="F105" s="293">
        <f t="shared" si="18"/>
        <v>5</v>
      </c>
      <c r="G105" s="291">
        <v>276</v>
      </c>
      <c r="H105" s="291">
        <v>0</v>
      </c>
      <c r="I105" s="291">
        <v>0</v>
      </c>
      <c r="J105" s="291">
        <v>0</v>
      </c>
      <c r="K105" s="293">
        <f t="shared" si="19"/>
        <v>276</v>
      </c>
      <c r="L105" s="294">
        <f t="shared" si="13"/>
        <v>281</v>
      </c>
    </row>
    <row r="106" spans="1:12" x14ac:dyDescent="0.25">
      <c r="A106" s="290" t="s">
        <v>271</v>
      </c>
      <c r="B106" s="290">
        <v>0</v>
      </c>
      <c r="C106" s="291">
        <v>0</v>
      </c>
      <c r="D106" s="291">
        <v>0</v>
      </c>
      <c r="E106" s="291">
        <v>0</v>
      </c>
      <c r="F106" s="293">
        <f t="shared" si="18"/>
        <v>0</v>
      </c>
      <c r="G106" s="291">
        <v>0</v>
      </c>
      <c r="H106" s="291">
        <v>0</v>
      </c>
      <c r="I106" s="291">
        <v>0</v>
      </c>
      <c r="J106" s="291">
        <v>0</v>
      </c>
      <c r="K106" s="293">
        <f t="shared" si="19"/>
        <v>0</v>
      </c>
      <c r="L106" s="294">
        <f t="shared" si="13"/>
        <v>0</v>
      </c>
    </row>
    <row r="107" spans="1:12" x14ac:dyDescent="0.25">
      <c r="A107" s="290" t="s">
        <v>210</v>
      </c>
      <c r="B107" s="290">
        <v>0</v>
      </c>
      <c r="C107" s="291">
        <v>0</v>
      </c>
      <c r="D107" s="291">
        <v>0</v>
      </c>
      <c r="E107" s="291">
        <v>0</v>
      </c>
      <c r="F107" s="293">
        <f>SUM(B107:E107)</f>
        <v>0</v>
      </c>
      <c r="G107" s="291">
        <v>0</v>
      </c>
      <c r="H107" s="291">
        <v>0</v>
      </c>
      <c r="I107" s="291">
        <v>0</v>
      </c>
      <c r="J107" s="291">
        <v>0</v>
      </c>
      <c r="K107" s="293">
        <f>SUM(G107:J107)</f>
        <v>0</v>
      </c>
      <c r="L107" s="294">
        <f>+K107+F107</f>
        <v>0</v>
      </c>
    </row>
    <row r="108" spans="1:12" ht="11.25" customHeight="1" x14ac:dyDescent="0.25">
      <c r="A108" s="290" t="s">
        <v>93</v>
      </c>
      <c r="B108" s="290">
        <v>0</v>
      </c>
      <c r="C108" s="291">
        <v>0</v>
      </c>
      <c r="D108" s="291">
        <v>0</v>
      </c>
      <c r="E108" s="291">
        <v>0</v>
      </c>
      <c r="F108" s="293">
        <f t="shared" si="18"/>
        <v>0</v>
      </c>
      <c r="G108" s="291">
        <v>0</v>
      </c>
      <c r="H108" s="291">
        <v>0</v>
      </c>
      <c r="I108" s="291">
        <v>0</v>
      </c>
      <c r="J108" s="291">
        <v>0</v>
      </c>
      <c r="K108" s="293">
        <f t="shared" si="19"/>
        <v>0</v>
      </c>
      <c r="L108" s="294">
        <f t="shared" si="13"/>
        <v>0</v>
      </c>
    </row>
    <row r="109" spans="1:12" x14ac:dyDescent="0.25">
      <c r="A109" s="290"/>
      <c r="B109" s="295"/>
      <c r="C109" s="296"/>
      <c r="D109" s="296"/>
      <c r="E109" s="296"/>
      <c r="F109" s="298"/>
      <c r="G109" s="296"/>
      <c r="H109" s="296"/>
      <c r="I109" s="296"/>
      <c r="J109" s="296"/>
      <c r="K109" s="298"/>
      <c r="L109" s="299"/>
    </row>
    <row r="110" spans="1:12" ht="13.5" customHeight="1" thickBot="1" x14ac:dyDescent="0.3">
      <c r="A110" s="308" t="s">
        <v>55</v>
      </c>
      <c r="B110" s="309">
        <f t="shared" ref="B110:K110" si="20">SUM(B99:B108)</f>
        <v>10</v>
      </c>
      <c r="C110" s="310">
        <f t="shared" si="20"/>
        <v>0</v>
      </c>
      <c r="D110" s="310">
        <f t="shared" si="20"/>
        <v>0</v>
      </c>
      <c r="E110" s="310">
        <f t="shared" si="20"/>
        <v>0</v>
      </c>
      <c r="F110" s="311">
        <f t="shared" si="20"/>
        <v>10</v>
      </c>
      <c r="G110" s="310">
        <f t="shared" si="20"/>
        <v>807</v>
      </c>
      <c r="H110" s="310">
        <f t="shared" si="20"/>
        <v>7</v>
      </c>
      <c r="I110" s="310">
        <f t="shared" si="20"/>
        <v>1</v>
      </c>
      <c r="J110" s="310">
        <f t="shared" si="20"/>
        <v>0</v>
      </c>
      <c r="K110" s="311">
        <f t="shared" si="20"/>
        <v>815</v>
      </c>
      <c r="L110" s="312">
        <f t="shared" si="13"/>
        <v>825</v>
      </c>
    </row>
    <row r="111" spans="1:12" ht="30" customHeight="1" thickBot="1" x14ac:dyDescent="0.3">
      <c r="A111" s="623" t="s">
        <v>234</v>
      </c>
      <c r="B111" s="623"/>
      <c r="C111" s="623"/>
      <c r="D111" s="623"/>
      <c r="E111" s="623"/>
      <c r="F111" s="623"/>
      <c r="G111" s="623"/>
      <c r="H111" s="623"/>
      <c r="I111" s="623"/>
      <c r="J111" s="623"/>
      <c r="K111" s="623"/>
      <c r="L111" s="623"/>
    </row>
    <row r="112" spans="1:12" s="175" customFormat="1" ht="23.25" customHeight="1" thickBot="1" x14ac:dyDescent="0.3">
      <c r="A112" s="170"/>
      <c r="B112" s="171" t="s">
        <v>53</v>
      </c>
      <c r="C112" s="172"/>
      <c r="D112" s="172"/>
      <c r="E112" s="172"/>
      <c r="F112" s="173"/>
      <c r="G112" s="205" t="s">
        <v>44</v>
      </c>
      <c r="H112" s="172"/>
      <c r="I112" s="172"/>
      <c r="J112" s="172"/>
      <c r="K112" s="173"/>
      <c r="L112" s="624" t="s">
        <v>30</v>
      </c>
    </row>
    <row r="113" spans="1:12" s="175" customFormat="1" ht="48.75" customHeight="1" thickBot="1" x14ac:dyDescent="0.3">
      <c r="A113" s="176" t="s">
        <v>114</v>
      </c>
      <c r="B113" s="177" t="s">
        <v>49</v>
      </c>
      <c r="C113" s="178" t="s">
        <v>40</v>
      </c>
      <c r="D113" s="178" t="s">
        <v>41</v>
      </c>
      <c r="E113" s="178" t="s">
        <v>42</v>
      </c>
      <c r="F113" s="179" t="s">
        <v>30</v>
      </c>
      <c r="G113" s="206" t="s">
        <v>49</v>
      </c>
      <c r="H113" s="178" t="s">
        <v>40</v>
      </c>
      <c r="I113" s="178" t="s">
        <v>41</v>
      </c>
      <c r="J113" s="178" t="s">
        <v>42</v>
      </c>
      <c r="K113" s="179" t="s">
        <v>30</v>
      </c>
      <c r="L113" s="625"/>
    </row>
    <row r="114" spans="1:12" x14ac:dyDescent="0.25">
      <c r="A114" s="181"/>
      <c r="B114" s="181"/>
      <c r="C114" s="182"/>
      <c r="D114" s="182"/>
      <c r="E114" s="182"/>
      <c r="F114" s="184"/>
      <c r="G114" s="182"/>
      <c r="H114" s="182"/>
      <c r="I114" s="182"/>
      <c r="J114" s="182"/>
      <c r="K114" s="184"/>
      <c r="L114" s="210"/>
    </row>
    <row r="115" spans="1:12" x14ac:dyDescent="0.25">
      <c r="A115" s="313" t="s">
        <v>9</v>
      </c>
      <c r="B115" s="290"/>
      <c r="C115" s="291"/>
      <c r="D115" s="291"/>
      <c r="E115" s="291"/>
      <c r="F115" s="293"/>
      <c r="G115" s="291"/>
      <c r="H115" s="291"/>
      <c r="I115" s="291"/>
      <c r="J115" s="291"/>
      <c r="K115" s="293"/>
      <c r="L115" s="294"/>
    </row>
    <row r="116" spans="1:12" ht="8.25" customHeight="1" x14ac:dyDescent="0.25">
      <c r="A116" s="290"/>
      <c r="B116" s="290"/>
      <c r="C116" s="291"/>
      <c r="D116" s="291"/>
      <c r="E116" s="291"/>
      <c r="F116" s="293"/>
      <c r="G116" s="291"/>
      <c r="H116" s="291"/>
      <c r="I116" s="291"/>
      <c r="J116" s="291"/>
      <c r="K116" s="293"/>
      <c r="L116" s="294"/>
    </row>
    <row r="117" spans="1:12" x14ac:dyDescent="0.25">
      <c r="A117" s="290" t="s">
        <v>211</v>
      </c>
      <c r="B117" s="290">
        <v>6</v>
      </c>
      <c r="C117" s="291">
        <v>0</v>
      </c>
      <c r="D117" s="291">
        <v>0</v>
      </c>
      <c r="E117" s="291">
        <v>0</v>
      </c>
      <c r="F117" s="293">
        <f>SUM(B117:E117)</f>
        <v>6</v>
      </c>
      <c r="G117" s="291">
        <v>114</v>
      </c>
      <c r="H117" s="291">
        <v>0</v>
      </c>
      <c r="I117" s="291">
        <v>0</v>
      </c>
      <c r="J117" s="291">
        <v>0</v>
      </c>
      <c r="K117" s="293">
        <f>SUM(G117:J117)</f>
        <v>114</v>
      </c>
      <c r="L117" s="294">
        <f>+K117+F117</f>
        <v>120</v>
      </c>
    </row>
    <row r="118" spans="1:12" x14ac:dyDescent="0.25">
      <c r="A118" s="290" t="s">
        <v>200</v>
      </c>
      <c r="B118" s="290">
        <v>0</v>
      </c>
      <c r="C118" s="291">
        <v>0</v>
      </c>
      <c r="D118" s="291">
        <v>0</v>
      </c>
      <c r="E118" s="291">
        <v>0</v>
      </c>
      <c r="F118" s="293">
        <f>SUM(B118:E118)</f>
        <v>0</v>
      </c>
      <c r="G118" s="291">
        <v>38</v>
      </c>
      <c r="H118" s="291">
        <v>0</v>
      </c>
      <c r="I118" s="291">
        <v>0</v>
      </c>
      <c r="J118" s="291">
        <v>0</v>
      </c>
      <c r="K118" s="293">
        <f>SUM(G118:J118)</f>
        <v>38</v>
      </c>
      <c r="L118" s="294">
        <f>+K118+F118</f>
        <v>38</v>
      </c>
    </row>
    <row r="119" spans="1:12" x14ac:dyDescent="0.25">
      <c r="A119" s="290" t="s">
        <v>201</v>
      </c>
      <c r="B119" s="290">
        <v>0</v>
      </c>
      <c r="C119" s="291">
        <v>0</v>
      </c>
      <c r="D119" s="291">
        <v>0</v>
      </c>
      <c r="E119" s="291">
        <v>0</v>
      </c>
      <c r="F119" s="293">
        <f>SUM(B119:E119)</f>
        <v>0</v>
      </c>
      <c r="G119" s="291">
        <v>0</v>
      </c>
      <c r="H119" s="291">
        <v>0</v>
      </c>
      <c r="I119" s="291">
        <v>0</v>
      </c>
      <c r="J119" s="291">
        <v>0</v>
      </c>
      <c r="K119" s="293">
        <f>SUM(G119:J119)</f>
        <v>0</v>
      </c>
      <c r="L119" s="294">
        <f>+K119+F119</f>
        <v>0</v>
      </c>
    </row>
    <row r="120" spans="1:12" x14ac:dyDescent="0.25">
      <c r="A120" s="290" t="s">
        <v>202</v>
      </c>
      <c r="B120" s="290">
        <v>0</v>
      </c>
      <c r="C120" s="291">
        <v>0</v>
      </c>
      <c r="D120" s="291">
        <v>0</v>
      </c>
      <c r="E120" s="291">
        <v>0</v>
      </c>
      <c r="F120" s="293">
        <f>SUM(B120:E120)</f>
        <v>0</v>
      </c>
      <c r="G120" s="291">
        <v>0</v>
      </c>
      <c r="H120" s="291">
        <v>0</v>
      </c>
      <c r="I120" s="291">
        <v>0</v>
      </c>
      <c r="J120" s="291">
        <v>0</v>
      </c>
      <c r="K120" s="293">
        <f>SUM(G120:J120)</f>
        <v>0</v>
      </c>
      <c r="L120" s="294">
        <f>+K120+F120</f>
        <v>0</v>
      </c>
    </row>
    <row r="121" spans="1:12" ht="9.75" customHeight="1" x14ac:dyDescent="0.25">
      <c r="A121" s="290"/>
      <c r="B121" s="295"/>
      <c r="C121" s="296"/>
      <c r="D121" s="296"/>
      <c r="E121" s="296"/>
      <c r="F121" s="298"/>
      <c r="G121" s="296"/>
      <c r="H121" s="296"/>
      <c r="I121" s="296"/>
      <c r="J121" s="296"/>
      <c r="K121" s="298"/>
      <c r="L121" s="299"/>
    </row>
    <row r="122" spans="1:12" x14ac:dyDescent="0.25">
      <c r="A122" s="300" t="s">
        <v>55</v>
      </c>
      <c r="B122" s="301">
        <f t="shared" ref="B122:K122" si="21">SUM(B117:B120)</f>
        <v>6</v>
      </c>
      <c r="C122" s="302">
        <f t="shared" si="21"/>
        <v>0</v>
      </c>
      <c r="D122" s="302">
        <f t="shared" si="21"/>
        <v>0</v>
      </c>
      <c r="E122" s="302">
        <f t="shared" si="21"/>
        <v>0</v>
      </c>
      <c r="F122" s="304">
        <f t="shared" si="21"/>
        <v>6</v>
      </c>
      <c r="G122" s="302">
        <f t="shared" si="21"/>
        <v>152</v>
      </c>
      <c r="H122" s="302">
        <f t="shared" si="21"/>
        <v>0</v>
      </c>
      <c r="I122" s="302">
        <f t="shared" si="21"/>
        <v>0</v>
      </c>
      <c r="J122" s="302">
        <f t="shared" si="21"/>
        <v>0</v>
      </c>
      <c r="K122" s="304">
        <f t="shared" si="21"/>
        <v>152</v>
      </c>
      <c r="L122" s="305">
        <f>+K122+F122</f>
        <v>158</v>
      </c>
    </row>
    <row r="123" spans="1:12" x14ac:dyDescent="0.25">
      <c r="A123" s="290"/>
      <c r="B123" s="290"/>
      <c r="C123" s="291"/>
      <c r="D123" s="291"/>
      <c r="E123" s="291"/>
      <c r="F123" s="293"/>
      <c r="G123" s="291"/>
      <c r="H123" s="291"/>
      <c r="I123" s="291"/>
      <c r="J123" s="291"/>
      <c r="K123" s="293"/>
      <c r="L123" s="294"/>
    </row>
    <row r="124" spans="1:12" x14ac:dyDescent="0.25">
      <c r="A124" s="313" t="s">
        <v>36</v>
      </c>
      <c r="B124" s="290"/>
      <c r="C124" s="291"/>
      <c r="D124" s="291"/>
      <c r="E124" s="291"/>
      <c r="F124" s="293"/>
      <c r="G124" s="291"/>
      <c r="H124" s="291"/>
      <c r="I124" s="291"/>
      <c r="J124" s="291"/>
      <c r="K124" s="293"/>
      <c r="L124" s="294"/>
    </row>
    <row r="125" spans="1:12" x14ac:dyDescent="0.25">
      <c r="A125" s="290"/>
      <c r="B125" s="290"/>
      <c r="C125" s="291"/>
      <c r="D125" s="291"/>
      <c r="E125" s="291"/>
      <c r="F125" s="293"/>
      <c r="G125" s="291"/>
      <c r="H125" s="291"/>
      <c r="I125" s="291"/>
      <c r="J125" s="291"/>
      <c r="K125" s="293"/>
      <c r="L125" s="294"/>
    </row>
    <row r="126" spans="1:12" x14ac:dyDescent="0.25">
      <c r="A126" s="186" t="s">
        <v>272</v>
      </c>
      <c r="B126" s="186">
        <v>6</v>
      </c>
      <c r="C126" s="187">
        <v>1</v>
      </c>
      <c r="D126" s="187">
        <v>0</v>
      </c>
      <c r="E126" s="187">
        <v>0</v>
      </c>
      <c r="F126" s="189">
        <f>SUM(B126:E126)</f>
        <v>7</v>
      </c>
      <c r="G126" s="187">
        <v>191</v>
      </c>
      <c r="H126" s="187">
        <v>0</v>
      </c>
      <c r="I126" s="187">
        <v>0</v>
      </c>
      <c r="J126" s="187">
        <v>0</v>
      </c>
      <c r="K126" s="189">
        <f>SUM(G126:J126)</f>
        <v>191</v>
      </c>
      <c r="L126" s="185">
        <f>+K126+F126</f>
        <v>198</v>
      </c>
    </row>
    <row r="127" spans="1:12" x14ac:dyDescent="0.25">
      <c r="A127" s="186" t="s">
        <v>94</v>
      </c>
      <c r="B127" s="186">
        <v>0</v>
      </c>
      <c r="C127" s="187">
        <v>0</v>
      </c>
      <c r="D127" s="187">
        <v>0</v>
      </c>
      <c r="E127" s="187">
        <v>0</v>
      </c>
      <c r="F127" s="189">
        <f>SUM(B127:E127)</f>
        <v>0</v>
      </c>
      <c r="G127" s="187">
        <v>39</v>
      </c>
      <c r="H127" s="187">
        <v>0</v>
      </c>
      <c r="I127" s="187">
        <v>0</v>
      </c>
      <c r="J127" s="187">
        <v>0</v>
      </c>
      <c r="K127" s="189">
        <f>SUM(G127:J127)</f>
        <v>39</v>
      </c>
      <c r="L127" s="185">
        <f>+K127+F127</f>
        <v>39</v>
      </c>
    </row>
    <row r="128" spans="1:12" x14ac:dyDescent="0.25">
      <c r="A128" s="186"/>
      <c r="B128" s="190"/>
      <c r="C128" s="191"/>
      <c r="D128" s="191"/>
      <c r="E128" s="191"/>
      <c r="F128" s="192"/>
      <c r="G128" s="191"/>
      <c r="H128" s="191"/>
      <c r="I128" s="191"/>
      <c r="J128" s="191"/>
      <c r="K128" s="192"/>
      <c r="L128" s="193"/>
    </row>
    <row r="129" spans="1:12" x14ac:dyDescent="0.25">
      <c r="A129" s="194" t="s">
        <v>55</v>
      </c>
      <c r="B129" s="195">
        <f t="shared" ref="B129:K129" si="22">SUM(B126:B127)</f>
        <v>6</v>
      </c>
      <c r="C129" s="196">
        <f t="shared" si="22"/>
        <v>1</v>
      </c>
      <c r="D129" s="196">
        <f t="shared" si="22"/>
        <v>0</v>
      </c>
      <c r="E129" s="196">
        <f t="shared" si="22"/>
        <v>0</v>
      </c>
      <c r="F129" s="197">
        <f t="shared" si="22"/>
        <v>7</v>
      </c>
      <c r="G129" s="196">
        <f t="shared" si="22"/>
        <v>230</v>
      </c>
      <c r="H129" s="196">
        <f t="shared" si="22"/>
        <v>0</v>
      </c>
      <c r="I129" s="196">
        <f t="shared" si="22"/>
        <v>0</v>
      </c>
      <c r="J129" s="196">
        <f t="shared" si="22"/>
        <v>0</v>
      </c>
      <c r="K129" s="197">
        <f t="shared" si="22"/>
        <v>230</v>
      </c>
      <c r="L129" s="198">
        <f>+K129+F129</f>
        <v>237</v>
      </c>
    </row>
    <row r="130" spans="1:12" x14ac:dyDescent="0.25">
      <c r="A130" s="290"/>
      <c r="B130" s="290"/>
      <c r="C130" s="291"/>
      <c r="D130" s="291"/>
      <c r="E130" s="291"/>
      <c r="F130" s="293"/>
      <c r="G130" s="291"/>
      <c r="H130" s="291"/>
      <c r="I130" s="291"/>
      <c r="J130" s="291"/>
      <c r="K130" s="293"/>
      <c r="L130" s="294"/>
    </row>
    <row r="131" spans="1:12" x14ac:dyDescent="0.25">
      <c r="A131" s="313" t="s">
        <v>3</v>
      </c>
      <c r="B131" s="290"/>
      <c r="C131" s="291"/>
      <c r="D131" s="291"/>
      <c r="E131" s="291"/>
      <c r="F131" s="293"/>
      <c r="G131" s="291"/>
      <c r="H131" s="291"/>
      <c r="I131" s="291"/>
      <c r="J131" s="291"/>
      <c r="K131" s="293"/>
      <c r="L131" s="294"/>
    </row>
    <row r="132" spans="1:12" x14ac:dyDescent="0.25">
      <c r="A132" s="290"/>
      <c r="B132" s="290"/>
      <c r="C132" s="291"/>
      <c r="D132" s="291"/>
      <c r="E132" s="291"/>
      <c r="F132" s="293"/>
      <c r="G132" s="291"/>
      <c r="H132" s="291"/>
      <c r="I132" s="291"/>
      <c r="J132" s="291"/>
      <c r="K132" s="293"/>
      <c r="L132" s="294"/>
    </row>
    <row r="133" spans="1:12" x14ac:dyDescent="0.25">
      <c r="A133" s="290" t="s">
        <v>140</v>
      </c>
      <c r="B133" s="290">
        <v>26</v>
      </c>
      <c r="C133" s="291">
        <v>4</v>
      </c>
      <c r="D133" s="291">
        <v>2</v>
      </c>
      <c r="E133" s="291">
        <v>2</v>
      </c>
      <c r="F133" s="293">
        <f>SUM(B133:E133)</f>
        <v>34</v>
      </c>
      <c r="G133" s="291">
        <v>1374</v>
      </c>
      <c r="H133" s="291">
        <v>0</v>
      </c>
      <c r="I133" s="291">
        <v>0</v>
      </c>
      <c r="J133" s="291">
        <v>0</v>
      </c>
      <c r="K133" s="293">
        <f>SUM(G133:J133)</f>
        <v>1374</v>
      </c>
      <c r="L133" s="294">
        <f>+K133+F133</f>
        <v>1408</v>
      </c>
    </row>
    <row r="134" spans="1:12" x14ac:dyDescent="0.25">
      <c r="A134" s="290" t="s">
        <v>190</v>
      </c>
      <c r="B134" s="290">
        <v>0</v>
      </c>
      <c r="C134" s="291">
        <v>0</v>
      </c>
      <c r="D134" s="291">
        <v>0</v>
      </c>
      <c r="E134" s="291">
        <v>0</v>
      </c>
      <c r="F134" s="293">
        <f>SUM(B134:E134)</f>
        <v>0</v>
      </c>
      <c r="G134" s="291">
        <v>0</v>
      </c>
      <c r="H134" s="291">
        <v>0</v>
      </c>
      <c r="I134" s="291">
        <v>0</v>
      </c>
      <c r="J134" s="291">
        <v>0</v>
      </c>
      <c r="K134" s="293">
        <f>SUM(G134:J134)</f>
        <v>0</v>
      </c>
      <c r="L134" s="294">
        <f>+K134+F134</f>
        <v>0</v>
      </c>
    </row>
    <row r="135" spans="1:12" x14ac:dyDescent="0.25">
      <c r="A135" s="290" t="s">
        <v>120</v>
      </c>
      <c r="B135" s="290">
        <v>0</v>
      </c>
      <c r="C135" s="291">
        <v>0</v>
      </c>
      <c r="D135" s="291">
        <v>0</v>
      </c>
      <c r="E135" s="291">
        <v>0</v>
      </c>
      <c r="F135" s="293">
        <f>SUM(B135:E135)</f>
        <v>0</v>
      </c>
      <c r="G135" s="291">
        <v>0</v>
      </c>
      <c r="H135" s="291">
        <v>0</v>
      </c>
      <c r="I135" s="291">
        <v>0</v>
      </c>
      <c r="J135" s="291">
        <v>0</v>
      </c>
      <c r="K135" s="293">
        <f>SUM(G135:J135)</f>
        <v>0</v>
      </c>
      <c r="L135" s="294">
        <f>+K135+F135</f>
        <v>0</v>
      </c>
    </row>
    <row r="136" spans="1:12" x14ac:dyDescent="0.25">
      <c r="A136" s="290" t="s">
        <v>273</v>
      </c>
      <c r="B136" s="290">
        <v>0</v>
      </c>
      <c r="C136" s="291">
        <v>0</v>
      </c>
      <c r="D136" s="291">
        <v>0</v>
      </c>
      <c r="E136" s="291">
        <v>0</v>
      </c>
      <c r="F136" s="293">
        <f>SUM(B136:E136)</f>
        <v>0</v>
      </c>
      <c r="G136" s="291">
        <v>8</v>
      </c>
      <c r="H136" s="291">
        <v>0</v>
      </c>
      <c r="I136" s="291">
        <v>0</v>
      </c>
      <c r="J136" s="291">
        <v>0</v>
      </c>
      <c r="K136" s="293">
        <f>SUM(G136:J136)</f>
        <v>8</v>
      </c>
      <c r="L136" s="294">
        <f>+K136+F136</f>
        <v>8</v>
      </c>
    </row>
    <row r="137" spans="1:12" x14ac:dyDescent="0.25">
      <c r="A137" s="290" t="s">
        <v>95</v>
      </c>
      <c r="B137" s="290">
        <v>0</v>
      </c>
      <c r="C137" s="291">
        <v>0</v>
      </c>
      <c r="D137" s="291">
        <v>0</v>
      </c>
      <c r="E137" s="291">
        <v>0</v>
      </c>
      <c r="F137" s="293">
        <f>SUM(B137:E137)</f>
        <v>0</v>
      </c>
      <c r="G137" s="291">
        <v>59</v>
      </c>
      <c r="H137" s="291">
        <v>2</v>
      </c>
      <c r="I137" s="291">
        <v>0</v>
      </c>
      <c r="J137" s="291">
        <v>0</v>
      </c>
      <c r="K137" s="293">
        <f>SUM(G137:J137)</f>
        <v>61</v>
      </c>
      <c r="L137" s="294">
        <f>+K137+F137</f>
        <v>61</v>
      </c>
    </row>
    <row r="138" spans="1:12" x14ac:dyDescent="0.25">
      <c r="A138" s="290"/>
      <c r="B138" s="295"/>
      <c r="C138" s="296"/>
      <c r="D138" s="296"/>
      <c r="E138" s="296"/>
      <c r="F138" s="298"/>
      <c r="G138" s="296"/>
      <c r="H138" s="296"/>
      <c r="I138" s="296"/>
      <c r="J138" s="296"/>
      <c r="K138" s="298"/>
      <c r="L138" s="299"/>
    </row>
    <row r="139" spans="1:12" x14ac:dyDescent="0.25">
      <c r="A139" s="300" t="s">
        <v>55</v>
      </c>
      <c r="B139" s="301">
        <f t="shared" ref="B139:K139" si="23">SUM(B133:B137)</f>
        <v>26</v>
      </c>
      <c r="C139" s="302">
        <f t="shared" si="23"/>
        <v>4</v>
      </c>
      <c r="D139" s="302">
        <f t="shared" si="23"/>
        <v>2</v>
      </c>
      <c r="E139" s="302">
        <f t="shared" si="23"/>
        <v>2</v>
      </c>
      <c r="F139" s="304">
        <f t="shared" si="23"/>
        <v>34</v>
      </c>
      <c r="G139" s="302">
        <f t="shared" si="23"/>
        <v>1441</v>
      </c>
      <c r="H139" s="302">
        <f t="shared" si="23"/>
        <v>2</v>
      </c>
      <c r="I139" s="302">
        <f t="shared" si="23"/>
        <v>0</v>
      </c>
      <c r="J139" s="302">
        <f t="shared" si="23"/>
        <v>0</v>
      </c>
      <c r="K139" s="304">
        <f t="shared" si="23"/>
        <v>1443</v>
      </c>
      <c r="L139" s="305">
        <f>+K139+F139</f>
        <v>1477</v>
      </c>
    </row>
    <row r="140" spans="1:12" x14ac:dyDescent="0.25">
      <c r="A140" s="290"/>
      <c r="B140" s="290"/>
      <c r="C140" s="291"/>
      <c r="D140" s="291"/>
      <c r="E140" s="291"/>
      <c r="F140" s="293"/>
      <c r="G140" s="291"/>
      <c r="H140" s="291"/>
      <c r="I140" s="291"/>
      <c r="J140" s="291"/>
      <c r="K140" s="293"/>
      <c r="L140" s="294"/>
    </row>
    <row r="141" spans="1:12" x14ac:dyDescent="0.25">
      <c r="A141" s="313" t="s">
        <v>8</v>
      </c>
      <c r="B141" s="290"/>
      <c r="C141" s="291"/>
      <c r="D141" s="291"/>
      <c r="E141" s="291"/>
      <c r="F141" s="293"/>
      <c r="G141" s="291"/>
      <c r="H141" s="291"/>
      <c r="I141" s="291"/>
      <c r="J141" s="291"/>
      <c r="K141" s="293"/>
      <c r="L141" s="294"/>
    </row>
    <row r="142" spans="1:12" x14ac:dyDescent="0.25">
      <c r="A142" s="290"/>
      <c r="B142" s="290"/>
      <c r="C142" s="291"/>
      <c r="D142" s="291"/>
      <c r="E142" s="291"/>
      <c r="F142" s="293"/>
      <c r="G142" s="291"/>
      <c r="H142" s="291"/>
      <c r="I142" s="291"/>
      <c r="J142" s="291"/>
      <c r="K142" s="293"/>
      <c r="L142" s="294"/>
    </row>
    <row r="143" spans="1:12" x14ac:dyDescent="0.25">
      <c r="A143" s="290" t="s">
        <v>274</v>
      </c>
      <c r="B143" s="290">
        <v>0</v>
      </c>
      <c r="C143" s="291">
        <v>0</v>
      </c>
      <c r="D143" s="291">
        <v>0</v>
      </c>
      <c r="E143" s="291">
        <v>0</v>
      </c>
      <c r="F143" s="293">
        <f>SUM(B143:E143)</f>
        <v>0</v>
      </c>
      <c r="G143" s="291">
        <v>0</v>
      </c>
      <c r="H143" s="291">
        <v>0</v>
      </c>
      <c r="I143" s="291">
        <v>0</v>
      </c>
      <c r="J143" s="291">
        <v>0</v>
      </c>
      <c r="K143" s="293">
        <f>SUM(G143:J143)</f>
        <v>0</v>
      </c>
      <c r="L143" s="294">
        <f>+K143+F143</f>
        <v>0</v>
      </c>
    </row>
    <row r="144" spans="1:12" x14ac:dyDescent="0.25">
      <c r="A144" s="290" t="s">
        <v>103</v>
      </c>
      <c r="B144" s="290">
        <v>0</v>
      </c>
      <c r="C144" s="291">
        <v>0</v>
      </c>
      <c r="D144" s="291">
        <v>0</v>
      </c>
      <c r="E144" s="291">
        <v>0</v>
      </c>
      <c r="F144" s="293">
        <f>SUM(B144:E144)</f>
        <v>0</v>
      </c>
      <c r="G144" s="291">
        <v>251</v>
      </c>
      <c r="H144" s="291">
        <v>0</v>
      </c>
      <c r="I144" s="291">
        <v>0</v>
      </c>
      <c r="J144" s="291">
        <v>0</v>
      </c>
      <c r="K144" s="293">
        <f>SUM(G144:J144)</f>
        <v>251</v>
      </c>
      <c r="L144" s="294">
        <f>+K144+F144</f>
        <v>251</v>
      </c>
    </row>
    <row r="145" spans="1:12" x14ac:dyDescent="0.25">
      <c r="A145" s="290" t="s">
        <v>275</v>
      </c>
      <c r="B145" s="290">
        <v>0</v>
      </c>
      <c r="C145" s="291">
        <v>0</v>
      </c>
      <c r="D145" s="291">
        <v>0</v>
      </c>
      <c r="E145" s="291">
        <v>0</v>
      </c>
      <c r="F145" s="293">
        <f>SUM(B145:E145)</f>
        <v>0</v>
      </c>
      <c r="G145" s="291">
        <v>0</v>
      </c>
      <c r="H145" s="291">
        <v>0</v>
      </c>
      <c r="I145" s="291">
        <v>0</v>
      </c>
      <c r="J145" s="291">
        <v>0</v>
      </c>
      <c r="K145" s="293">
        <f>SUM(G145:J145)</f>
        <v>0</v>
      </c>
      <c r="L145" s="294">
        <f>+K145+F145</f>
        <v>0</v>
      </c>
    </row>
    <row r="146" spans="1:12" x14ac:dyDescent="0.25">
      <c r="A146" s="290"/>
      <c r="B146" s="295"/>
      <c r="C146" s="296"/>
      <c r="D146" s="296"/>
      <c r="E146" s="296"/>
      <c r="F146" s="298"/>
      <c r="G146" s="296"/>
      <c r="H146" s="296"/>
      <c r="I146" s="296"/>
      <c r="J146" s="296"/>
      <c r="K146" s="298"/>
      <c r="L146" s="299"/>
    </row>
    <row r="147" spans="1:12" ht="13.8" thickBot="1" x14ac:dyDescent="0.3">
      <c r="A147" s="308" t="s">
        <v>55</v>
      </c>
      <c r="B147" s="309">
        <f t="shared" ref="B147:K147" si="24">SUM(B143:B145)</f>
        <v>0</v>
      </c>
      <c r="C147" s="310">
        <f t="shared" si="24"/>
        <v>0</v>
      </c>
      <c r="D147" s="310">
        <f t="shared" si="24"/>
        <v>0</v>
      </c>
      <c r="E147" s="310">
        <f t="shared" si="24"/>
        <v>0</v>
      </c>
      <c r="F147" s="311">
        <f t="shared" si="24"/>
        <v>0</v>
      </c>
      <c r="G147" s="310">
        <f t="shared" si="24"/>
        <v>251</v>
      </c>
      <c r="H147" s="310">
        <f t="shared" si="24"/>
        <v>0</v>
      </c>
      <c r="I147" s="310">
        <f t="shared" si="24"/>
        <v>0</v>
      </c>
      <c r="J147" s="310">
        <f t="shared" si="24"/>
        <v>0</v>
      </c>
      <c r="K147" s="311">
        <f t="shared" si="24"/>
        <v>251</v>
      </c>
      <c r="L147" s="312">
        <f>+K147+F147</f>
        <v>251</v>
      </c>
    </row>
    <row r="148" spans="1:12" ht="6.75" customHeight="1" thickBot="1" x14ac:dyDescent="0.3">
      <c r="A148" s="200"/>
      <c r="B148" s="200"/>
      <c r="C148" s="201"/>
      <c r="D148" s="201"/>
      <c r="E148" s="201"/>
      <c r="F148" s="203"/>
      <c r="G148" s="201"/>
      <c r="H148" s="201"/>
      <c r="I148" s="201"/>
      <c r="J148" s="201"/>
      <c r="K148" s="203"/>
      <c r="L148" s="204"/>
    </row>
    <row r="149" spans="1:12" ht="30" customHeight="1" thickBot="1" x14ac:dyDescent="0.3">
      <c r="A149" s="623" t="s">
        <v>234</v>
      </c>
      <c r="B149" s="623"/>
      <c r="C149" s="623"/>
      <c r="D149" s="623"/>
      <c r="E149" s="623"/>
      <c r="F149" s="623"/>
      <c r="G149" s="623"/>
      <c r="H149" s="623"/>
      <c r="I149" s="623"/>
      <c r="J149" s="623"/>
      <c r="K149" s="623"/>
      <c r="L149" s="623"/>
    </row>
    <row r="150" spans="1:12" s="175" customFormat="1" ht="23.25" customHeight="1" thickBot="1" x14ac:dyDescent="0.3">
      <c r="A150" s="170"/>
      <c r="B150" s="171" t="s">
        <v>53</v>
      </c>
      <c r="C150" s="172"/>
      <c r="D150" s="172"/>
      <c r="E150" s="172"/>
      <c r="F150" s="173"/>
      <c r="G150" s="205" t="s">
        <v>44</v>
      </c>
      <c r="H150" s="172"/>
      <c r="I150" s="172"/>
      <c r="J150" s="172"/>
      <c r="K150" s="173"/>
      <c r="L150" s="624" t="s">
        <v>30</v>
      </c>
    </row>
    <row r="151" spans="1:12" s="175" customFormat="1" ht="48.75" customHeight="1" thickBot="1" x14ac:dyDescent="0.3">
      <c r="A151" s="176" t="s">
        <v>114</v>
      </c>
      <c r="B151" s="177" t="s">
        <v>49</v>
      </c>
      <c r="C151" s="178" t="s">
        <v>40</v>
      </c>
      <c r="D151" s="178" t="s">
        <v>41</v>
      </c>
      <c r="E151" s="178" t="s">
        <v>42</v>
      </c>
      <c r="F151" s="179" t="s">
        <v>30</v>
      </c>
      <c r="G151" s="206" t="s">
        <v>49</v>
      </c>
      <c r="H151" s="178" t="s">
        <v>40</v>
      </c>
      <c r="I151" s="178" t="s">
        <v>41</v>
      </c>
      <c r="J151" s="178" t="s">
        <v>42</v>
      </c>
      <c r="K151" s="179" t="s">
        <v>30</v>
      </c>
      <c r="L151" s="625"/>
    </row>
    <row r="152" spans="1:12" ht="12" customHeight="1" x14ac:dyDescent="0.25">
      <c r="A152" s="181"/>
      <c r="B152" s="181"/>
      <c r="C152" s="182"/>
      <c r="D152" s="182"/>
      <c r="E152" s="182"/>
      <c r="F152" s="184"/>
      <c r="G152" s="182"/>
      <c r="H152" s="182"/>
      <c r="I152" s="182"/>
      <c r="J152" s="182"/>
      <c r="K152" s="184"/>
      <c r="L152" s="210"/>
    </row>
    <row r="153" spans="1:12" x14ac:dyDescent="0.25">
      <c r="A153" s="313" t="s">
        <v>7</v>
      </c>
      <c r="B153" s="290"/>
      <c r="C153" s="291"/>
      <c r="D153" s="291"/>
      <c r="E153" s="291"/>
      <c r="F153" s="293"/>
      <c r="G153" s="291"/>
      <c r="H153" s="291"/>
      <c r="I153" s="291"/>
      <c r="J153" s="291"/>
      <c r="K153" s="293"/>
      <c r="L153" s="294"/>
    </row>
    <row r="154" spans="1:12" x14ac:dyDescent="0.25">
      <c r="A154" s="290"/>
      <c r="B154" s="290"/>
      <c r="C154" s="291"/>
      <c r="D154" s="291"/>
      <c r="E154" s="291"/>
      <c r="F154" s="293"/>
      <c r="G154" s="291"/>
      <c r="H154" s="291"/>
      <c r="I154" s="291"/>
      <c r="J154" s="291"/>
      <c r="K154" s="293"/>
      <c r="L154" s="294"/>
    </row>
    <row r="155" spans="1:12" x14ac:dyDescent="0.25">
      <c r="A155" s="290" t="s">
        <v>96</v>
      </c>
      <c r="B155" s="290">
        <v>0</v>
      </c>
      <c r="C155" s="291">
        <v>0</v>
      </c>
      <c r="D155" s="291">
        <v>0</v>
      </c>
      <c r="E155" s="291">
        <v>0</v>
      </c>
      <c r="F155" s="293">
        <f>SUM(B155:E155)</f>
        <v>0</v>
      </c>
      <c r="G155" s="291">
        <v>0</v>
      </c>
      <c r="H155" s="291">
        <v>0</v>
      </c>
      <c r="I155" s="291">
        <v>0</v>
      </c>
      <c r="J155" s="291">
        <v>0</v>
      </c>
      <c r="K155" s="293">
        <f>SUM(G155:J155)</f>
        <v>0</v>
      </c>
      <c r="L155" s="294">
        <f t="shared" ref="L155:L185" si="25">+K155+F155</f>
        <v>0</v>
      </c>
    </row>
    <row r="156" spans="1:12" x14ac:dyDescent="0.25">
      <c r="A156" s="290" t="s">
        <v>212</v>
      </c>
      <c r="B156" s="290">
        <v>0</v>
      </c>
      <c r="C156" s="291">
        <v>0</v>
      </c>
      <c r="D156" s="291">
        <v>0</v>
      </c>
      <c r="E156" s="291">
        <v>0</v>
      </c>
      <c r="F156" s="293">
        <f>SUM(B156:E156)</f>
        <v>0</v>
      </c>
      <c r="G156" s="291">
        <v>0</v>
      </c>
      <c r="H156" s="291">
        <v>0</v>
      </c>
      <c r="I156" s="291">
        <v>0</v>
      </c>
      <c r="J156" s="291">
        <v>0</v>
      </c>
      <c r="K156" s="293">
        <f>SUM(G156:J156)</f>
        <v>0</v>
      </c>
      <c r="L156" s="294">
        <f t="shared" si="25"/>
        <v>0</v>
      </c>
    </row>
    <row r="157" spans="1:12" x14ac:dyDescent="0.25">
      <c r="A157" s="290"/>
      <c r="B157" s="295"/>
      <c r="C157" s="296"/>
      <c r="D157" s="296"/>
      <c r="E157" s="296"/>
      <c r="F157" s="298"/>
      <c r="G157" s="296"/>
      <c r="H157" s="296"/>
      <c r="I157" s="296"/>
      <c r="J157" s="296"/>
      <c r="K157" s="298"/>
      <c r="L157" s="299"/>
    </row>
    <row r="158" spans="1:12" x14ac:dyDescent="0.25">
      <c r="A158" s="300" t="s">
        <v>55</v>
      </c>
      <c r="B158" s="301">
        <f t="shared" ref="B158:K158" si="26">SUM(B155:B156)</f>
        <v>0</v>
      </c>
      <c r="C158" s="302">
        <f t="shared" si="26"/>
        <v>0</v>
      </c>
      <c r="D158" s="302">
        <f t="shared" si="26"/>
        <v>0</v>
      </c>
      <c r="E158" s="302">
        <f t="shared" si="26"/>
        <v>0</v>
      </c>
      <c r="F158" s="304">
        <f t="shared" si="26"/>
        <v>0</v>
      </c>
      <c r="G158" s="302">
        <f t="shared" si="26"/>
        <v>0</v>
      </c>
      <c r="H158" s="302">
        <f t="shared" si="26"/>
        <v>0</v>
      </c>
      <c r="I158" s="302">
        <f t="shared" si="26"/>
        <v>0</v>
      </c>
      <c r="J158" s="302">
        <f t="shared" si="26"/>
        <v>0</v>
      </c>
      <c r="K158" s="304">
        <f t="shared" si="26"/>
        <v>0</v>
      </c>
      <c r="L158" s="305">
        <f t="shared" si="25"/>
        <v>0</v>
      </c>
    </row>
    <row r="159" spans="1:12" x14ac:dyDescent="0.25">
      <c r="A159" s="290"/>
      <c r="B159" s="290"/>
      <c r="C159" s="291"/>
      <c r="D159" s="291"/>
      <c r="E159" s="291"/>
      <c r="F159" s="293"/>
      <c r="G159" s="291"/>
      <c r="H159" s="291"/>
      <c r="I159" s="291"/>
      <c r="J159" s="291"/>
      <c r="K159" s="293"/>
      <c r="L159" s="294"/>
    </row>
    <row r="160" spans="1:12" x14ac:dyDescent="0.25">
      <c r="A160" s="313" t="s">
        <v>4</v>
      </c>
      <c r="B160" s="290"/>
      <c r="C160" s="291"/>
      <c r="D160" s="291"/>
      <c r="E160" s="291"/>
      <c r="F160" s="293"/>
      <c r="G160" s="291"/>
      <c r="H160" s="291"/>
      <c r="I160" s="291"/>
      <c r="J160" s="291"/>
      <c r="K160" s="293"/>
      <c r="L160" s="294"/>
    </row>
    <row r="161" spans="1:12" x14ac:dyDescent="0.25">
      <c r="A161" s="290"/>
      <c r="B161" s="290"/>
      <c r="C161" s="291"/>
      <c r="D161" s="291"/>
      <c r="E161" s="291"/>
      <c r="F161" s="293"/>
      <c r="G161" s="291"/>
      <c r="H161" s="291"/>
      <c r="I161" s="291"/>
      <c r="J161" s="291"/>
      <c r="K161" s="293"/>
      <c r="L161" s="294"/>
    </row>
    <row r="162" spans="1:12" x14ac:dyDescent="0.25">
      <c r="A162" s="290" t="s">
        <v>133</v>
      </c>
      <c r="B162" s="290">
        <v>0</v>
      </c>
      <c r="C162" s="291">
        <v>0</v>
      </c>
      <c r="D162" s="291">
        <v>0</v>
      </c>
      <c r="E162" s="291">
        <v>0</v>
      </c>
      <c r="F162" s="293">
        <f>SUM(B162:E162)</f>
        <v>0</v>
      </c>
      <c r="G162" s="291">
        <v>6093</v>
      </c>
      <c r="H162" s="291">
        <v>0</v>
      </c>
      <c r="I162" s="291">
        <v>0</v>
      </c>
      <c r="J162" s="291">
        <v>0</v>
      </c>
      <c r="K162" s="293">
        <f>SUM(G162:J162)</f>
        <v>6093</v>
      </c>
      <c r="L162" s="294">
        <f t="shared" si="25"/>
        <v>6093</v>
      </c>
    </row>
    <row r="163" spans="1:12" x14ac:dyDescent="0.25">
      <c r="A163" s="290" t="s">
        <v>191</v>
      </c>
      <c r="B163" s="290">
        <v>0</v>
      </c>
      <c r="C163" s="291">
        <v>0</v>
      </c>
      <c r="D163" s="291">
        <v>0</v>
      </c>
      <c r="E163" s="291">
        <v>0</v>
      </c>
      <c r="F163" s="293">
        <f>SUM(B163:E163)</f>
        <v>0</v>
      </c>
      <c r="G163" s="291">
        <v>0</v>
      </c>
      <c r="H163" s="291">
        <v>0</v>
      </c>
      <c r="I163" s="291">
        <v>0</v>
      </c>
      <c r="J163" s="291">
        <v>0</v>
      </c>
      <c r="K163" s="293">
        <f>SUM(G163:J163)</f>
        <v>0</v>
      </c>
      <c r="L163" s="294">
        <f t="shared" si="25"/>
        <v>0</v>
      </c>
    </row>
    <row r="164" spans="1:12" x14ac:dyDescent="0.25">
      <c r="A164" s="290" t="s">
        <v>213</v>
      </c>
      <c r="B164" s="290">
        <v>0</v>
      </c>
      <c r="C164" s="291">
        <v>0</v>
      </c>
      <c r="D164" s="291">
        <v>0</v>
      </c>
      <c r="E164" s="291">
        <v>0</v>
      </c>
      <c r="F164" s="293">
        <f>SUM(B164:E164)</f>
        <v>0</v>
      </c>
      <c r="G164" s="291">
        <v>0</v>
      </c>
      <c r="H164" s="291">
        <v>0</v>
      </c>
      <c r="I164" s="291">
        <v>0</v>
      </c>
      <c r="J164" s="291">
        <v>0</v>
      </c>
      <c r="K164" s="293">
        <f>SUM(G164:J164)</f>
        <v>0</v>
      </c>
      <c r="L164" s="294">
        <f t="shared" si="25"/>
        <v>0</v>
      </c>
    </row>
    <row r="165" spans="1:12" x14ac:dyDescent="0.25">
      <c r="A165" s="290" t="s">
        <v>276</v>
      </c>
      <c r="B165" s="290">
        <v>0</v>
      </c>
      <c r="C165" s="291">
        <v>0</v>
      </c>
      <c r="D165" s="291">
        <v>0</v>
      </c>
      <c r="E165" s="291">
        <v>0</v>
      </c>
      <c r="F165" s="293">
        <f>SUM(B165:E165)</f>
        <v>0</v>
      </c>
      <c r="G165" s="291">
        <v>0</v>
      </c>
      <c r="H165" s="291">
        <v>0</v>
      </c>
      <c r="I165" s="291">
        <v>0</v>
      </c>
      <c r="J165" s="291">
        <v>0</v>
      </c>
      <c r="K165" s="293">
        <f>SUM(G165:J165)</f>
        <v>0</v>
      </c>
      <c r="L165" s="294">
        <f t="shared" si="25"/>
        <v>0</v>
      </c>
    </row>
    <row r="166" spans="1:12" x14ac:dyDescent="0.25">
      <c r="A166" s="290" t="s">
        <v>214</v>
      </c>
      <c r="B166" s="290">
        <v>0</v>
      </c>
      <c r="C166" s="291">
        <v>0</v>
      </c>
      <c r="D166" s="291">
        <v>0</v>
      </c>
      <c r="E166" s="291">
        <v>0</v>
      </c>
      <c r="F166" s="293">
        <f>SUM(B166:E166)</f>
        <v>0</v>
      </c>
      <c r="G166" s="291">
        <v>0</v>
      </c>
      <c r="H166" s="291">
        <v>0</v>
      </c>
      <c r="I166" s="291">
        <v>0</v>
      </c>
      <c r="J166" s="291">
        <v>0</v>
      </c>
      <c r="K166" s="293">
        <f>SUM(G166:J166)</f>
        <v>0</v>
      </c>
      <c r="L166" s="294">
        <f t="shared" si="25"/>
        <v>0</v>
      </c>
    </row>
    <row r="167" spans="1:12" x14ac:dyDescent="0.25">
      <c r="A167" s="290"/>
      <c r="B167" s="295"/>
      <c r="C167" s="296"/>
      <c r="D167" s="296"/>
      <c r="E167" s="296"/>
      <c r="F167" s="298"/>
      <c r="G167" s="296"/>
      <c r="H167" s="296"/>
      <c r="I167" s="296"/>
      <c r="J167" s="296"/>
      <c r="K167" s="298"/>
      <c r="L167" s="299"/>
    </row>
    <row r="168" spans="1:12" x14ac:dyDescent="0.25">
      <c r="A168" s="300" t="s">
        <v>55</v>
      </c>
      <c r="B168" s="301">
        <f t="shared" ref="B168:K168" si="27">SUM(B162:B166)</f>
        <v>0</v>
      </c>
      <c r="C168" s="302">
        <f t="shared" si="27"/>
        <v>0</v>
      </c>
      <c r="D168" s="302">
        <f t="shared" si="27"/>
        <v>0</v>
      </c>
      <c r="E168" s="302">
        <f t="shared" si="27"/>
        <v>0</v>
      </c>
      <c r="F168" s="304">
        <f t="shared" si="27"/>
        <v>0</v>
      </c>
      <c r="G168" s="302">
        <f t="shared" si="27"/>
        <v>6093</v>
      </c>
      <c r="H168" s="302">
        <f t="shared" si="27"/>
        <v>0</v>
      </c>
      <c r="I168" s="302">
        <f t="shared" si="27"/>
        <v>0</v>
      </c>
      <c r="J168" s="302">
        <f t="shared" si="27"/>
        <v>0</v>
      </c>
      <c r="K168" s="304">
        <f t="shared" si="27"/>
        <v>6093</v>
      </c>
      <c r="L168" s="305">
        <f t="shared" si="25"/>
        <v>6093</v>
      </c>
    </row>
    <row r="169" spans="1:12" x14ac:dyDescent="0.25">
      <c r="A169" s="290"/>
      <c r="B169" s="290"/>
      <c r="C169" s="291"/>
      <c r="D169" s="291"/>
      <c r="E169" s="291"/>
      <c r="F169" s="293"/>
      <c r="G169" s="291"/>
      <c r="H169" s="291"/>
      <c r="I169" s="291"/>
      <c r="J169" s="291"/>
      <c r="K169" s="293"/>
      <c r="L169" s="294"/>
    </row>
    <row r="170" spans="1:12" x14ac:dyDescent="0.25">
      <c r="A170" s="313" t="s">
        <v>6</v>
      </c>
      <c r="B170" s="290"/>
      <c r="C170" s="291"/>
      <c r="D170" s="291"/>
      <c r="E170" s="291"/>
      <c r="F170" s="293"/>
      <c r="G170" s="291"/>
      <c r="H170" s="291"/>
      <c r="I170" s="291"/>
      <c r="J170" s="291"/>
      <c r="K170" s="293"/>
      <c r="L170" s="294"/>
    </row>
    <row r="171" spans="1:12" x14ac:dyDescent="0.25">
      <c r="A171" s="290"/>
      <c r="B171" s="290"/>
      <c r="C171" s="291"/>
      <c r="D171" s="291"/>
      <c r="E171" s="291"/>
      <c r="F171" s="293"/>
      <c r="G171" s="291"/>
      <c r="H171" s="291"/>
      <c r="I171" s="291"/>
      <c r="J171" s="291"/>
      <c r="K171" s="293"/>
      <c r="L171" s="294"/>
    </row>
    <row r="172" spans="1:12" x14ac:dyDescent="0.25">
      <c r="A172" s="290" t="s">
        <v>215</v>
      </c>
      <c r="B172" s="290">
        <v>0</v>
      </c>
      <c r="C172" s="291">
        <v>0</v>
      </c>
      <c r="D172" s="291">
        <v>0</v>
      </c>
      <c r="E172" s="291">
        <v>0</v>
      </c>
      <c r="F172" s="293">
        <f>SUM(B172:E172)</f>
        <v>0</v>
      </c>
      <c r="G172" s="291">
        <v>0</v>
      </c>
      <c r="H172" s="291">
        <v>0</v>
      </c>
      <c r="I172" s="291">
        <v>0</v>
      </c>
      <c r="J172" s="291">
        <v>0</v>
      </c>
      <c r="K172" s="293">
        <f>SUM(G172:J172)</f>
        <v>0</v>
      </c>
      <c r="L172" s="294">
        <f>+K172+F172</f>
        <v>0</v>
      </c>
    </row>
    <row r="173" spans="1:12" x14ac:dyDescent="0.25">
      <c r="A173" s="290" t="s">
        <v>277</v>
      </c>
      <c r="B173" s="290">
        <v>0</v>
      </c>
      <c r="C173" s="291">
        <v>0</v>
      </c>
      <c r="D173" s="291">
        <v>0</v>
      </c>
      <c r="E173" s="291">
        <v>0</v>
      </c>
      <c r="F173" s="293">
        <f>SUM(B173:E173)</f>
        <v>0</v>
      </c>
      <c r="G173" s="291">
        <v>0</v>
      </c>
      <c r="H173" s="291">
        <v>0</v>
      </c>
      <c r="I173" s="291">
        <v>0</v>
      </c>
      <c r="J173" s="291">
        <v>0</v>
      </c>
      <c r="K173" s="293">
        <f>SUM(G173:J173)</f>
        <v>0</v>
      </c>
      <c r="L173" s="294">
        <f t="shared" si="25"/>
        <v>0</v>
      </c>
    </row>
    <row r="174" spans="1:12" x14ac:dyDescent="0.25">
      <c r="A174" s="290" t="s">
        <v>278</v>
      </c>
      <c r="B174" s="290">
        <v>0</v>
      </c>
      <c r="C174" s="291">
        <v>0</v>
      </c>
      <c r="D174" s="291">
        <v>0</v>
      </c>
      <c r="E174" s="291">
        <v>0</v>
      </c>
      <c r="F174" s="293">
        <f>SUM(B174:E174)</f>
        <v>0</v>
      </c>
      <c r="G174" s="291">
        <v>0</v>
      </c>
      <c r="H174" s="291">
        <v>0</v>
      </c>
      <c r="I174" s="291">
        <v>0</v>
      </c>
      <c r="J174" s="291">
        <v>0</v>
      </c>
      <c r="K174" s="293">
        <f>SUM(G174:J174)</f>
        <v>0</v>
      </c>
      <c r="L174" s="294">
        <f t="shared" si="25"/>
        <v>0</v>
      </c>
    </row>
    <row r="175" spans="1:12" x14ac:dyDescent="0.25">
      <c r="A175" s="290" t="s">
        <v>141</v>
      </c>
      <c r="B175" s="290">
        <v>0</v>
      </c>
      <c r="C175" s="291">
        <v>0</v>
      </c>
      <c r="D175" s="291">
        <v>0</v>
      </c>
      <c r="E175" s="291">
        <v>0</v>
      </c>
      <c r="F175" s="293">
        <f>SUM(B175:E175)</f>
        <v>0</v>
      </c>
      <c r="G175" s="291">
        <v>199</v>
      </c>
      <c r="H175" s="291">
        <v>1</v>
      </c>
      <c r="I175" s="291">
        <v>0</v>
      </c>
      <c r="J175" s="291">
        <v>0</v>
      </c>
      <c r="K175" s="293">
        <f>SUM(G175:J175)</f>
        <v>200</v>
      </c>
      <c r="L175" s="294">
        <f t="shared" si="25"/>
        <v>200</v>
      </c>
    </row>
    <row r="176" spans="1:12" x14ac:dyDescent="0.25">
      <c r="A176" s="290" t="s">
        <v>279</v>
      </c>
      <c r="B176" s="290">
        <v>0</v>
      </c>
      <c r="C176" s="291">
        <v>0</v>
      </c>
      <c r="D176" s="291">
        <v>0</v>
      </c>
      <c r="E176" s="291">
        <v>0</v>
      </c>
      <c r="F176" s="293">
        <f>SUM(B176:E176)</f>
        <v>0</v>
      </c>
      <c r="G176" s="291">
        <v>73</v>
      </c>
      <c r="H176" s="291">
        <v>0</v>
      </c>
      <c r="I176" s="291">
        <v>0</v>
      </c>
      <c r="J176" s="291">
        <v>0</v>
      </c>
      <c r="K176" s="293">
        <f>SUM(G176:J176)</f>
        <v>73</v>
      </c>
      <c r="L176" s="294">
        <f t="shared" si="25"/>
        <v>73</v>
      </c>
    </row>
    <row r="177" spans="1:12" x14ac:dyDescent="0.25">
      <c r="A177" s="290"/>
      <c r="B177" s="295"/>
      <c r="C177" s="296"/>
      <c r="D177" s="296"/>
      <c r="E177" s="296"/>
      <c r="F177" s="298"/>
      <c r="G177" s="296"/>
      <c r="H177" s="296"/>
      <c r="I177" s="296"/>
      <c r="J177" s="296"/>
      <c r="K177" s="298"/>
      <c r="L177" s="299"/>
    </row>
    <row r="178" spans="1:12" x14ac:dyDescent="0.25">
      <c r="A178" s="300" t="s">
        <v>55</v>
      </c>
      <c r="B178" s="301">
        <f t="shared" ref="B178:K178" si="28">SUM(B172:B176)</f>
        <v>0</v>
      </c>
      <c r="C178" s="302">
        <f t="shared" si="28"/>
        <v>0</v>
      </c>
      <c r="D178" s="302">
        <f t="shared" si="28"/>
        <v>0</v>
      </c>
      <c r="E178" s="302">
        <f t="shared" si="28"/>
        <v>0</v>
      </c>
      <c r="F178" s="304">
        <f t="shared" si="28"/>
        <v>0</v>
      </c>
      <c r="G178" s="302">
        <f t="shared" si="28"/>
        <v>272</v>
      </c>
      <c r="H178" s="302">
        <f t="shared" si="28"/>
        <v>1</v>
      </c>
      <c r="I178" s="302">
        <f t="shared" si="28"/>
        <v>0</v>
      </c>
      <c r="J178" s="302">
        <f t="shared" si="28"/>
        <v>0</v>
      </c>
      <c r="K178" s="304">
        <f t="shared" si="28"/>
        <v>273</v>
      </c>
      <c r="L178" s="305">
        <f t="shared" si="25"/>
        <v>273</v>
      </c>
    </row>
    <row r="179" spans="1:12" x14ac:dyDescent="0.25">
      <c r="A179" s="290"/>
      <c r="B179" s="290"/>
      <c r="C179" s="291"/>
      <c r="D179" s="291"/>
      <c r="E179" s="291"/>
      <c r="F179" s="293"/>
      <c r="G179" s="291"/>
      <c r="H179" s="291"/>
      <c r="I179" s="291"/>
      <c r="J179" s="291"/>
      <c r="K179" s="293"/>
      <c r="L179" s="294"/>
    </row>
    <row r="180" spans="1:12" x14ac:dyDescent="0.25">
      <c r="A180" s="313" t="s">
        <v>37</v>
      </c>
      <c r="B180" s="290"/>
      <c r="C180" s="291"/>
      <c r="D180" s="291"/>
      <c r="E180" s="291"/>
      <c r="F180" s="293"/>
      <c r="G180" s="291"/>
      <c r="H180" s="291"/>
      <c r="I180" s="291"/>
      <c r="J180" s="291"/>
      <c r="K180" s="293"/>
      <c r="L180" s="294"/>
    </row>
    <row r="181" spans="1:12" x14ac:dyDescent="0.25">
      <c r="A181" s="290"/>
      <c r="B181" s="290"/>
      <c r="C181" s="291"/>
      <c r="D181" s="291"/>
      <c r="E181" s="291"/>
      <c r="F181" s="293"/>
      <c r="G181" s="291"/>
      <c r="H181" s="291"/>
      <c r="I181" s="291"/>
      <c r="J181" s="291"/>
      <c r="K181" s="293"/>
      <c r="L181" s="294"/>
    </row>
    <row r="182" spans="1:12" x14ac:dyDescent="0.25">
      <c r="A182" s="290" t="s">
        <v>130</v>
      </c>
      <c r="B182" s="290">
        <v>0</v>
      </c>
      <c r="C182" s="291">
        <v>0</v>
      </c>
      <c r="D182" s="291">
        <v>0</v>
      </c>
      <c r="E182" s="291">
        <v>0</v>
      </c>
      <c r="F182" s="293">
        <f>SUM(B182:E182)</f>
        <v>0</v>
      </c>
      <c r="G182" s="291">
        <v>0</v>
      </c>
      <c r="H182" s="291">
        <v>0</v>
      </c>
      <c r="I182" s="291">
        <v>0</v>
      </c>
      <c r="J182" s="291">
        <v>0</v>
      </c>
      <c r="K182" s="293">
        <f>SUM(G182:J182)</f>
        <v>0</v>
      </c>
      <c r="L182" s="294">
        <f t="shared" si="25"/>
        <v>0</v>
      </c>
    </row>
    <row r="183" spans="1:12" x14ac:dyDescent="0.25">
      <c r="A183" s="290" t="s">
        <v>118</v>
      </c>
      <c r="B183" s="290">
        <v>0</v>
      </c>
      <c r="C183" s="291">
        <v>0</v>
      </c>
      <c r="D183" s="291">
        <v>0</v>
      </c>
      <c r="E183" s="291">
        <v>0</v>
      </c>
      <c r="F183" s="293">
        <f>SUM(B183:E183)</f>
        <v>0</v>
      </c>
      <c r="G183" s="291">
        <v>0</v>
      </c>
      <c r="H183" s="291">
        <v>0</v>
      </c>
      <c r="I183" s="291">
        <v>0</v>
      </c>
      <c r="J183" s="291">
        <v>0</v>
      </c>
      <c r="K183" s="293">
        <f>SUM(G183:J183)</f>
        <v>0</v>
      </c>
      <c r="L183" s="294">
        <f t="shared" si="25"/>
        <v>0</v>
      </c>
    </row>
    <row r="184" spans="1:12" x14ac:dyDescent="0.25">
      <c r="A184" s="290"/>
      <c r="B184" s="295"/>
      <c r="C184" s="296"/>
      <c r="D184" s="296"/>
      <c r="E184" s="296"/>
      <c r="F184" s="298"/>
      <c r="G184" s="296"/>
      <c r="H184" s="296"/>
      <c r="I184" s="296"/>
      <c r="J184" s="296"/>
      <c r="K184" s="298"/>
      <c r="L184" s="299"/>
    </row>
    <row r="185" spans="1:12" ht="13.8" thickBot="1" x14ac:dyDescent="0.3">
      <c r="A185" s="308" t="s">
        <v>55</v>
      </c>
      <c r="B185" s="309">
        <f t="shared" ref="B185:K185" si="29">SUM(B182:B183)</f>
        <v>0</v>
      </c>
      <c r="C185" s="310">
        <f t="shared" si="29"/>
        <v>0</v>
      </c>
      <c r="D185" s="310">
        <f t="shared" si="29"/>
        <v>0</v>
      </c>
      <c r="E185" s="310">
        <f t="shared" si="29"/>
        <v>0</v>
      </c>
      <c r="F185" s="311">
        <f t="shared" si="29"/>
        <v>0</v>
      </c>
      <c r="G185" s="310">
        <f t="shared" si="29"/>
        <v>0</v>
      </c>
      <c r="H185" s="310">
        <f t="shared" si="29"/>
        <v>0</v>
      </c>
      <c r="I185" s="310">
        <f t="shared" si="29"/>
        <v>0</v>
      </c>
      <c r="J185" s="310">
        <f t="shared" si="29"/>
        <v>0</v>
      </c>
      <c r="K185" s="311">
        <f t="shared" si="29"/>
        <v>0</v>
      </c>
      <c r="L185" s="312">
        <f t="shared" si="25"/>
        <v>0</v>
      </c>
    </row>
    <row r="186" spans="1:12" ht="6.75" customHeight="1" thickBot="1" x14ac:dyDescent="0.3">
      <c r="A186" s="200"/>
      <c r="B186" s="200"/>
      <c r="C186" s="201"/>
      <c r="D186" s="201"/>
      <c r="E186" s="201"/>
      <c r="F186" s="203"/>
      <c r="G186" s="201"/>
      <c r="H186" s="201"/>
      <c r="I186" s="201"/>
      <c r="J186" s="201"/>
      <c r="K186" s="203"/>
      <c r="L186" s="204"/>
    </row>
    <row r="187" spans="1:12" ht="31.5" customHeight="1" thickBot="1" x14ac:dyDescent="0.3">
      <c r="A187" s="623" t="s">
        <v>234</v>
      </c>
      <c r="B187" s="623"/>
      <c r="C187" s="623"/>
      <c r="D187" s="623"/>
      <c r="E187" s="623"/>
      <c r="F187" s="623"/>
      <c r="G187" s="623"/>
      <c r="H187" s="623"/>
      <c r="I187" s="623"/>
      <c r="J187" s="623"/>
      <c r="K187" s="623"/>
      <c r="L187" s="623"/>
    </row>
    <row r="188" spans="1:12" s="175" customFormat="1" ht="23.25" customHeight="1" thickBot="1" x14ac:dyDescent="0.3">
      <c r="A188" s="170"/>
      <c r="B188" s="171" t="s">
        <v>53</v>
      </c>
      <c r="C188" s="172"/>
      <c r="D188" s="172"/>
      <c r="E188" s="172"/>
      <c r="F188" s="211"/>
      <c r="G188" s="171" t="s">
        <v>44</v>
      </c>
      <c r="H188" s="172"/>
      <c r="I188" s="172"/>
      <c r="J188" s="172"/>
      <c r="K188" s="173"/>
      <c r="L188" s="624" t="s">
        <v>30</v>
      </c>
    </row>
    <row r="189" spans="1:12" s="175" customFormat="1" ht="45.75" customHeight="1" thickBot="1" x14ac:dyDescent="0.3">
      <c r="A189" s="176" t="s">
        <v>114</v>
      </c>
      <c r="B189" s="177" t="s">
        <v>49</v>
      </c>
      <c r="C189" s="178" t="s">
        <v>40</v>
      </c>
      <c r="D189" s="178" t="s">
        <v>41</v>
      </c>
      <c r="E189" s="178" t="s">
        <v>42</v>
      </c>
      <c r="F189" s="212" t="s">
        <v>30</v>
      </c>
      <c r="G189" s="177" t="s">
        <v>49</v>
      </c>
      <c r="H189" s="178" t="s">
        <v>40</v>
      </c>
      <c r="I189" s="178" t="s">
        <v>41</v>
      </c>
      <c r="J189" s="178" t="s">
        <v>42</v>
      </c>
      <c r="K189" s="179" t="s">
        <v>30</v>
      </c>
      <c r="L189" s="625"/>
    </row>
    <row r="190" spans="1:12" ht="8.25" customHeight="1" x14ac:dyDescent="0.25">
      <c r="A190" s="186"/>
      <c r="B190" s="181"/>
      <c r="C190" s="182"/>
      <c r="D190" s="182"/>
      <c r="E190" s="182"/>
      <c r="F190" s="184"/>
      <c r="G190" s="187"/>
      <c r="H190" s="187"/>
      <c r="I190" s="187"/>
      <c r="J190" s="187"/>
      <c r="K190" s="189"/>
      <c r="L190" s="185"/>
    </row>
    <row r="191" spans="1:12" x14ac:dyDescent="0.25">
      <c r="A191" s="313" t="s">
        <v>5</v>
      </c>
      <c r="B191" s="290"/>
      <c r="C191" s="291"/>
      <c r="D191" s="291"/>
      <c r="E191" s="291"/>
      <c r="F191" s="293"/>
      <c r="G191" s="291"/>
      <c r="H191" s="291"/>
      <c r="I191" s="291"/>
      <c r="J191" s="291"/>
      <c r="K191" s="293"/>
      <c r="L191" s="294"/>
    </row>
    <row r="192" spans="1:12" ht="7.5" customHeight="1" x14ac:dyDescent="0.25">
      <c r="A192" s="290"/>
      <c r="B192" s="290"/>
      <c r="C192" s="291"/>
      <c r="D192" s="291"/>
      <c r="E192" s="291"/>
      <c r="F192" s="293"/>
      <c r="G192" s="291"/>
      <c r="H192" s="291"/>
      <c r="I192" s="291"/>
      <c r="J192" s="291"/>
      <c r="K192" s="293"/>
      <c r="L192" s="294"/>
    </row>
    <row r="193" spans="1:12" x14ac:dyDescent="0.25">
      <c r="A193" s="290" t="s">
        <v>216</v>
      </c>
      <c r="B193" s="290">
        <v>8</v>
      </c>
      <c r="C193" s="291">
        <v>0</v>
      </c>
      <c r="D193" s="291">
        <v>0</v>
      </c>
      <c r="E193" s="291">
        <v>0</v>
      </c>
      <c r="F193" s="293">
        <f>SUM(B193:E193)</f>
        <v>8</v>
      </c>
      <c r="G193" s="291">
        <v>97</v>
      </c>
      <c r="H193" s="291">
        <v>6</v>
      </c>
      <c r="I193" s="291">
        <v>0</v>
      </c>
      <c r="J193" s="291">
        <v>0</v>
      </c>
      <c r="K193" s="293">
        <f>SUM(G193:J193)</f>
        <v>103</v>
      </c>
      <c r="L193" s="294">
        <f>+K193+F193</f>
        <v>111</v>
      </c>
    </row>
    <row r="194" spans="1:12" x14ac:dyDescent="0.25">
      <c r="A194" s="290" t="s">
        <v>194</v>
      </c>
      <c r="B194" s="290">
        <v>103</v>
      </c>
      <c r="C194" s="291">
        <v>3</v>
      </c>
      <c r="D194" s="291">
        <v>0</v>
      </c>
      <c r="E194" s="291">
        <v>0</v>
      </c>
      <c r="F194" s="293">
        <f>SUM(B194:E194)</f>
        <v>106</v>
      </c>
      <c r="G194" s="291">
        <v>308</v>
      </c>
      <c r="H194" s="291">
        <v>0</v>
      </c>
      <c r="I194" s="291">
        <v>0</v>
      </c>
      <c r="J194" s="291">
        <v>0</v>
      </c>
      <c r="K194" s="293">
        <f>SUM(G194:J194)</f>
        <v>308</v>
      </c>
      <c r="L194" s="294">
        <f>+K194+F194</f>
        <v>414</v>
      </c>
    </row>
    <row r="195" spans="1:12" x14ac:dyDescent="0.25">
      <c r="A195" s="290" t="s">
        <v>74</v>
      </c>
      <c r="B195" s="290">
        <v>0</v>
      </c>
      <c r="C195" s="291">
        <v>0</v>
      </c>
      <c r="D195" s="291">
        <v>0</v>
      </c>
      <c r="E195" s="291">
        <v>0</v>
      </c>
      <c r="F195" s="293">
        <f>SUM(B195:E195)</f>
        <v>0</v>
      </c>
      <c r="G195" s="291">
        <v>0</v>
      </c>
      <c r="H195" s="291">
        <v>0</v>
      </c>
      <c r="I195" s="291">
        <v>0</v>
      </c>
      <c r="J195" s="291">
        <v>0</v>
      </c>
      <c r="K195" s="293">
        <f>SUM(G195:J195)</f>
        <v>0</v>
      </c>
      <c r="L195" s="294">
        <f t="shared" ref="L195:L222" si="30">+K195+F195</f>
        <v>0</v>
      </c>
    </row>
    <row r="196" spans="1:12" x14ac:dyDescent="0.25">
      <c r="A196" s="290" t="s">
        <v>280</v>
      </c>
      <c r="B196" s="290">
        <v>0</v>
      </c>
      <c r="C196" s="291">
        <v>0</v>
      </c>
      <c r="D196" s="291">
        <v>0</v>
      </c>
      <c r="E196" s="291">
        <v>0</v>
      </c>
      <c r="F196" s="293">
        <f>SUM(B196:E196)</f>
        <v>0</v>
      </c>
      <c r="G196" s="291">
        <v>84</v>
      </c>
      <c r="H196" s="291">
        <v>0</v>
      </c>
      <c r="I196" s="291">
        <v>0</v>
      </c>
      <c r="J196" s="291">
        <v>0</v>
      </c>
      <c r="K196" s="293">
        <f>SUM(G196:J196)</f>
        <v>84</v>
      </c>
      <c r="L196" s="294">
        <f t="shared" si="30"/>
        <v>84</v>
      </c>
    </row>
    <row r="197" spans="1:12" x14ac:dyDescent="0.25">
      <c r="A197" s="290" t="s">
        <v>281</v>
      </c>
      <c r="B197" s="290">
        <v>0</v>
      </c>
      <c r="C197" s="291">
        <v>0</v>
      </c>
      <c r="D197" s="291">
        <v>0</v>
      </c>
      <c r="E197" s="291">
        <v>0</v>
      </c>
      <c r="F197" s="293">
        <f>SUM(B197:E197)</f>
        <v>0</v>
      </c>
      <c r="G197" s="291">
        <v>0</v>
      </c>
      <c r="H197" s="291">
        <v>0</v>
      </c>
      <c r="I197" s="291">
        <v>0</v>
      </c>
      <c r="J197" s="291">
        <v>0</v>
      </c>
      <c r="K197" s="293">
        <f>SUM(G197:J197)</f>
        <v>0</v>
      </c>
      <c r="L197" s="294">
        <f t="shared" si="30"/>
        <v>0</v>
      </c>
    </row>
    <row r="198" spans="1:12" ht="7.5" customHeight="1" x14ac:dyDescent="0.25">
      <c r="A198" s="290"/>
      <c r="B198" s="295"/>
      <c r="C198" s="296"/>
      <c r="D198" s="296"/>
      <c r="E198" s="296"/>
      <c r="F198" s="298"/>
      <c r="G198" s="296"/>
      <c r="H198" s="296"/>
      <c r="I198" s="296"/>
      <c r="J198" s="296"/>
      <c r="K198" s="298"/>
      <c r="L198" s="299"/>
    </row>
    <row r="199" spans="1:12" x14ac:dyDescent="0.25">
      <c r="A199" s="300" t="s">
        <v>55</v>
      </c>
      <c r="B199" s="301">
        <f t="shared" ref="B199:K199" si="31">SUM(B193:B197)</f>
        <v>111</v>
      </c>
      <c r="C199" s="302">
        <f t="shared" si="31"/>
        <v>3</v>
      </c>
      <c r="D199" s="302">
        <f t="shared" si="31"/>
        <v>0</v>
      </c>
      <c r="E199" s="302">
        <f t="shared" si="31"/>
        <v>0</v>
      </c>
      <c r="F199" s="304">
        <f t="shared" si="31"/>
        <v>114</v>
      </c>
      <c r="G199" s="302">
        <f t="shared" si="31"/>
        <v>489</v>
      </c>
      <c r="H199" s="302">
        <f t="shared" si="31"/>
        <v>6</v>
      </c>
      <c r="I199" s="302">
        <f t="shared" si="31"/>
        <v>0</v>
      </c>
      <c r="J199" s="302">
        <f t="shared" si="31"/>
        <v>0</v>
      </c>
      <c r="K199" s="304">
        <f t="shared" si="31"/>
        <v>495</v>
      </c>
      <c r="L199" s="305">
        <f t="shared" si="30"/>
        <v>609</v>
      </c>
    </row>
    <row r="200" spans="1:12" ht="7.5" customHeight="1" x14ac:dyDescent="0.25">
      <c r="A200" s="300"/>
      <c r="B200" s="290"/>
      <c r="C200" s="291"/>
      <c r="D200" s="291"/>
      <c r="E200" s="291"/>
      <c r="F200" s="293"/>
      <c r="G200" s="291"/>
      <c r="H200" s="291"/>
      <c r="I200" s="291"/>
      <c r="J200" s="291"/>
      <c r="K200" s="293"/>
      <c r="L200" s="294"/>
    </row>
    <row r="201" spans="1:12" x14ac:dyDescent="0.25">
      <c r="A201" s="313" t="s">
        <v>14</v>
      </c>
      <c r="B201" s="290"/>
      <c r="C201" s="291"/>
      <c r="D201" s="291"/>
      <c r="E201" s="291"/>
      <c r="F201" s="293"/>
      <c r="G201" s="291"/>
      <c r="H201" s="291"/>
      <c r="I201" s="291"/>
      <c r="J201" s="291"/>
      <c r="K201" s="293"/>
      <c r="L201" s="294"/>
    </row>
    <row r="202" spans="1:12" x14ac:dyDescent="0.25">
      <c r="A202" s="290"/>
      <c r="B202" s="290"/>
      <c r="C202" s="291"/>
      <c r="D202" s="291"/>
      <c r="E202" s="291"/>
      <c r="F202" s="293"/>
      <c r="G202" s="291"/>
      <c r="H202" s="291"/>
      <c r="I202" s="291"/>
      <c r="J202" s="291"/>
      <c r="K202" s="293"/>
      <c r="L202" s="294"/>
    </row>
    <row r="203" spans="1:12" x14ac:dyDescent="0.25">
      <c r="A203" s="290" t="s">
        <v>282</v>
      </c>
      <c r="B203" s="290">
        <v>0</v>
      </c>
      <c r="C203" s="291">
        <v>0</v>
      </c>
      <c r="D203" s="291">
        <v>0</v>
      </c>
      <c r="E203" s="291">
        <v>0</v>
      </c>
      <c r="F203" s="293">
        <f t="shared" ref="F203:F209" si="32">SUM(B203:E203)</f>
        <v>0</v>
      </c>
      <c r="G203" s="291">
        <v>0</v>
      </c>
      <c r="H203" s="291">
        <v>0</v>
      </c>
      <c r="I203" s="291">
        <v>0</v>
      </c>
      <c r="J203" s="291">
        <v>0</v>
      </c>
      <c r="K203" s="293">
        <f t="shared" ref="K203:K211" si="33">SUM(G203:J203)</f>
        <v>0</v>
      </c>
      <c r="L203" s="294">
        <f t="shared" si="30"/>
        <v>0</v>
      </c>
    </row>
    <row r="204" spans="1:12" x14ac:dyDescent="0.25">
      <c r="A204" s="290" t="s">
        <v>283</v>
      </c>
      <c r="B204" s="290">
        <v>0</v>
      </c>
      <c r="C204" s="291">
        <v>0</v>
      </c>
      <c r="D204" s="291">
        <v>0</v>
      </c>
      <c r="E204" s="291">
        <v>0</v>
      </c>
      <c r="F204" s="293">
        <f t="shared" si="32"/>
        <v>0</v>
      </c>
      <c r="G204" s="291">
        <v>0</v>
      </c>
      <c r="H204" s="291">
        <v>0</v>
      </c>
      <c r="I204" s="291">
        <v>0</v>
      </c>
      <c r="J204" s="291">
        <v>0</v>
      </c>
      <c r="K204" s="293">
        <f t="shared" si="33"/>
        <v>0</v>
      </c>
      <c r="L204" s="294">
        <f t="shared" si="30"/>
        <v>0</v>
      </c>
    </row>
    <row r="205" spans="1:12" x14ac:dyDescent="0.25">
      <c r="A205" s="290" t="s">
        <v>97</v>
      </c>
      <c r="B205" s="290"/>
      <c r="C205" s="291"/>
      <c r="D205" s="291"/>
      <c r="E205" s="291"/>
      <c r="F205" s="293">
        <f t="shared" si="32"/>
        <v>0</v>
      </c>
      <c r="G205" s="291"/>
      <c r="H205" s="291"/>
      <c r="I205" s="291"/>
      <c r="J205" s="291"/>
      <c r="K205" s="293">
        <f t="shared" si="33"/>
        <v>0</v>
      </c>
      <c r="L205" s="294">
        <f t="shared" si="30"/>
        <v>0</v>
      </c>
    </row>
    <row r="206" spans="1:12" x14ac:dyDescent="0.25">
      <c r="A206" s="290" t="s">
        <v>284</v>
      </c>
      <c r="B206" s="290">
        <v>0</v>
      </c>
      <c r="C206" s="291">
        <v>0</v>
      </c>
      <c r="D206" s="291">
        <v>0</v>
      </c>
      <c r="E206" s="291">
        <v>0</v>
      </c>
      <c r="F206" s="293">
        <f t="shared" si="32"/>
        <v>0</v>
      </c>
      <c r="G206" s="291">
        <v>0</v>
      </c>
      <c r="H206" s="291">
        <v>0</v>
      </c>
      <c r="I206" s="291">
        <v>0</v>
      </c>
      <c r="J206" s="291">
        <v>0</v>
      </c>
      <c r="K206" s="293">
        <f t="shared" si="33"/>
        <v>0</v>
      </c>
      <c r="L206" s="294">
        <f t="shared" si="30"/>
        <v>0</v>
      </c>
    </row>
    <row r="207" spans="1:12" x14ac:dyDescent="0.25">
      <c r="A207" s="290" t="s">
        <v>134</v>
      </c>
      <c r="B207" s="290">
        <v>0</v>
      </c>
      <c r="C207" s="291">
        <v>0</v>
      </c>
      <c r="D207" s="291">
        <v>0</v>
      </c>
      <c r="E207" s="291">
        <v>0</v>
      </c>
      <c r="F207" s="293">
        <f t="shared" si="32"/>
        <v>0</v>
      </c>
      <c r="G207" s="291">
        <v>0</v>
      </c>
      <c r="H207" s="291">
        <v>0</v>
      </c>
      <c r="I207" s="291">
        <v>0</v>
      </c>
      <c r="J207" s="291">
        <v>0</v>
      </c>
      <c r="K207" s="293">
        <f t="shared" si="33"/>
        <v>0</v>
      </c>
      <c r="L207" s="294">
        <f t="shared" si="30"/>
        <v>0</v>
      </c>
    </row>
    <row r="208" spans="1:12" x14ac:dyDescent="0.25">
      <c r="A208" s="290" t="s">
        <v>195</v>
      </c>
      <c r="B208" s="290">
        <v>0</v>
      </c>
      <c r="C208" s="291">
        <v>0</v>
      </c>
      <c r="D208" s="291">
        <v>0</v>
      </c>
      <c r="E208" s="291">
        <v>0</v>
      </c>
      <c r="F208" s="293">
        <f t="shared" si="32"/>
        <v>0</v>
      </c>
      <c r="G208" s="291">
        <v>0</v>
      </c>
      <c r="H208" s="291">
        <v>0</v>
      </c>
      <c r="I208" s="291">
        <v>0</v>
      </c>
      <c r="J208" s="291">
        <v>0</v>
      </c>
      <c r="K208" s="293">
        <f t="shared" si="33"/>
        <v>0</v>
      </c>
      <c r="L208" s="294">
        <f t="shared" si="30"/>
        <v>0</v>
      </c>
    </row>
    <row r="209" spans="1:12" x14ac:dyDescent="0.25">
      <c r="A209" s="290" t="s">
        <v>285</v>
      </c>
      <c r="B209" s="290">
        <v>0</v>
      </c>
      <c r="C209" s="291">
        <v>0</v>
      </c>
      <c r="D209" s="291">
        <v>0</v>
      </c>
      <c r="E209" s="291">
        <v>0</v>
      </c>
      <c r="F209" s="293">
        <f t="shared" si="32"/>
        <v>0</v>
      </c>
      <c r="G209" s="291">
        <v>0</v>
      </c>
      <c r="H209" s="291">
        <v>0</v>
      </c>
      <c r="I209" s="291">
        <v>0</v>
      </c>
      <c r="J209" s="291">
        <v>0</v>
      </c>
      <c r="K209" s="293">
        <f t="shared" si="33"/>
        <v>0</v>
      </c>
      <c r="L209" s="294">
        <f t="shared" si="30"/>
        <v>0</v>
      </c>
    </row>
    <row r="210" spans="1:12" x14ac:dyDescent="0.25">
      <c r="A210" s="290" t="s">
        <v>79</v>
      </c>
      <c r="B210" s="290">
        <v>0</v>
      </c>
      <c r="C210" s="291">
        <v>0</v>
      </c>
      <c r="D210" s="291">
        <v>0</v>
      </c>
      <c r="E210" s="291">
        <v>0</v>
      </c>
      <c r="F210" s="293">
        <f>SUM(B210:E210)</f>
        <v>0</v>
      </c>
      <c r="G210" s="291">
        <v>0</v>
      </c>
      <c r="H210" s="291">
        <v>0</v>
      </c>
      <c r="I210" s="291">
        <v>0</v>
      </c>
      <c r="J210" s="291">
        <v>0</v>
      </c>
      <c r="K210" s="293">
        <f t="shared" si="33"/>
        <v>0</v>
      </c>
      <c r="L210" s="294">
        <f t="shared" si="30"/>
        <v>0</v>
      </c>
    </row>
    <row r="211" spans="1:12" x14ac:dyDescent="0.25">
      <c r="A211" s="290" t="s">
        <v>80</v>
      </c>
      <c r="B211" s="290">
        <v>0</v>
      </c>
      <c r="C211" s="291">
        <v>0</v>
      </c>
      <c r="D211" s="291">
        <v>0</v>
      </c>
      <c r="E211" s="291">
        <v>0</v>
      </c>
      <c r="F211" s="293">
        <f>SUM(B211:E211)</f>
        <v>0</v>
      </c>
      <c r="G211" s="291">
        <v>18</v>
      </c>
      <c r="H211" s="291">
        <v>0</v>
      </c>
      <c r="I211" s="291">
        <v>0</v>
      </c>
      <c r="J211" s="291">
        <v>0</v>
      </c>
      <c r="K211" s="293">
        <f t="shared" si="33"/>
        <v>18</v>
      </c>
      <c r="L211" s="294">
        <f t="shared" si="30"/>
        <v>18</v>
      </c>
    </row>
    <row r="212" spans="1:12" ht="6.75" customHeight="1" x14ac:dyDescent="0.25">
      <c r="A212" s="290"/>
      <c r="B212" s="295"/>
      <c r="C212" s="296"/>
      <c r="D212" s="296"/>
      <c r="E212" s="296"/>
      <c r="F212" s="298"/>
      <c r="G212" s="296"/>
      <c r="H212" s="296"/>
      <c r="I212" s="296"/>
      <c r="J212" s="296"/>
      <c r="K212" s="298"/>
      <c r="L212" s="299"/>
    </row>
    <row r="213" spans="1:12" x14ac:dyDescent="0.25">
      <c r="A213" s="300" t="s">
        <v>55</v>
      </c>
      <c r="B213" s="301">
        <f t="shared" ref="B213:K213" si="34">SUM(B203:B211)</f>
        <v>0</v>
      </c>
      <c r="C213" s="302">
        <f t="shared" si="34"/>
        <v>0</v>
      </c>
      <c r="D213" s="302">
        <f t="shared" si="34"/>
        <v>0</v>
      </c>
      <c r="E213" s="302">
        <f t="shared" si="34"/>
        <v>0</v>
      </c>
      <c r="F213" s="304">
        <f t="shared" si="34"/>
        <v>0</v>
      </c>
      <c r="G213" s="302">
        <f t="shared" si="34"/>
        <v>18</v>
      </c>
      <c r="H213" s="302">
        <f t="shared" si="34"/>
        <v>0</v>
      </c>
      <c r="I213" s="302">
        <f t="shared" si="34"/>
        <v>0</v>
      </c>
      <c r="J213" s="302">
        <f t="shared" si="34"/>
        <v>0</v>
      </c>
      <c r="K213" s="304">
        <f t="shared" si="34"/>
        <v>18</v>
      </c>
      <c r="L213" s="305">
        <f t="shared" si="30"/>
        <v>18</v>
      </c>
    </row>
    <row r="214" spans="1:12" ht="8.25" customHeight="1" x14ac:dyDescent="0.25">
      <c r="A214" s="300"/>
      <c r="B214" s="290"/>
      <c r="C214" s="291"/>
      <c r="D214" s="291"/>
      <c r="E214" s="291"/>
      <c r="F214" s="293"/>
      <c r="G214" s="291"/>
      <c r="H214" s="291"/>
      <c r="I214" s="291"/>
      <c r="J214" s="291"/>
      <c r="K214" s="293"/>
      <c r="L214" s="294"/>
    </row>
    <row r="215" spans="1:12" x14ac:dyDescent="0.25">
      <c r="A215" s="313" t="s">
        <v>13</v>
      </c>
      <c r="B215" s="290"/>
      <c r="C215" s="291"/>
      <c r="D215" s="291"/>
      <c r="E215" s="291"/>
      <c r="F215" s="293"/>
      <c r="G215" s="291"/>
      <c r="H215" s="291"/>
      <c r="I215" s="291"/>
      <c r="J215" s="291"/>
      <c r="K215" s="293"/>
      <c r="L215" s="294"/>
    </row>
    <row r="216" spans="1:12" ht="8.25" customHeight="1" x14ac:dyDescent="0.25">
      <c r="A216" s="290"/>
      <c r="B216" s="290"/>
      <c r="C216" s="291"/>
      <c r="D216" s="291"/>
      <c r="E216" s="291"/>
      <c r="F216" s="293"/>
      <c r="G216" s="291"/>
      <c r="H216" s="291"/>
      <c r="I216" s="291"/>
      <c r="J216" s="291"/>
      <c r="K216" s="293"/>
      <c r="L216" s="294"/>
    </row>
    <row r="217" spans="1:12" x14ac:dyDescent="0.25">
      <c r="A217" s="290" t="s">
        <v>142</v>
      </c>
      <c r="B217" s="290">
        <v>5</v>
      </c>
      <c r="C217" s="291">
        <v>1</v>
      </c>
      <c r="D217" s="291">
        <v>0</v>
      </c>
      <c r="E217" s="291">
        <v>0</v>
      </c>
      <c r="F217" s="293">
        <f>SUM(B217:E217)</f>
        <v>6</v>
      </c>
      <c r="G217" s="291">
        <v>207</v>
      </c>
      <c r="H217" s="291">
        <v>0</v>
      </c>
      <c r="I217" s="291">
        <v>1</v>
      </c>
      <c r="J217" s="291">
        <v>0</v>
      </c>
      <c r="K217" s="293">
        <f>SUM(G217:J217)</f>
        <v>208</v>
      </c>
      <c r="L217" s="294">
        <f t="shared" si="30"/>
        <v>214</v>
      </c>
    </row>
    <row r="218" spans="1:12" x14ac:dyDescent="0.25">
      <c r="A218" s="290" t="s">
        <v>113</v>
      </c>
      <c r="B218" s="290">
        <v>0</v>
      </c>
      <c r="C218" s="291">
        <v>0</v>
      </c>
      <c r="D218" s="291">
        <v>0</v>
      </c>
      <c r="E218" s="291">
        <v>0</v>
      </c>
      <c r="F218" s="293">
        <f>SUM(B218:E218)</f>
        <v>0</v>
      </c>
      <c r="G218" s="291">
        <v>0</v>
      </c>
      <c r="H218" s="291">
        <v>0</v>
      </c>
      <c r="I218" s="291">
        <v>0</v>
      </c>
      <c r="J218" s="291">
        <v>0</v>
      </c>
      <c r="K218" s="293">
        <f>SUM(G218:J218)</f>
        <v>0</v>
      </c>
      <c r="L218" s="294">
        <f t="shared" si="30"/>
        <v>0</v>
      </c>
    </row>
    <row r="219" spans="1:12" x14ac:dyDescent="0.25">
      <c r="A219" s="290" t="s">
        <v>77</v>
      </c>
      <c r="B219" s="290">
        <v>0</v>
      </c>
      <c r="C219" s="291">
        <v>0</v>
      </c>
      <c r="D219" s="291">
        <v>0</v>
      </c>
      <c r="E219" s="291">
        <v>0</v>
      </c>
      <c r="F219" s="293">
        <f>SUM(B219:E219)</f>
        <v>0</v>
      </c>
      <c r="G219" s="291">
        <v>10</v>
      </c>
      <c r="H219" s="291">
        <v>0</v>
      </c>
      <c r="I219" s="291">
        <v>1</v>
      </c>
      <c r="J219" s="291">
        <v>0</v>
      </c>
      <c r="K219" s="293">
        <f>SUM(G219:J219)</f>
        <v>11</v>
      </c>
      <c r="L219" s="294">
        <f t="shared" si="30"/>
        <v>11</v>
      </c>
    </row>
    <row r="220" spans="1:12" x14ac:dyDescent="0.25">
      <c r="A220" s="290" t="s">
        <v>119</v>
      </c>
      <c r="B220" s="290">
        <v>2</v>
      </c>
      <c r="C220" s="291">
        <v>3</v>
      </c>
      <c r="D220" s="291">
        <v>1</v>
      </c>
      <c r="E220" s="291">
        <v>0</v>
      </c>
      <c r="F220" s="293">
        <f>SUM(B220:E220)</f>
        <v>6</v>
      </c>
      <c r="G220" s="291">
        <v>122</v>
      </c>
      <c r="H220" s="291">
        <v>8</v>
      </c>
      <c r="I220" s="291">
        <v>2</v>
      </c>
      <c r="J220" s="291">
        <v>0</v>
      </c>
      <c r="K220" s="293">
        <f>SUM(G220:J220)</f>
        <v>132</v>
      </c>
      <c r="L220" s="294">
        <f t="shared" si="30"/>
        <v>138</v>
      </c>
    </row>
    <row r="221" spans="1:12" ht="6.75" customHeight="1" x14ac:dyDescent="0.25">
      <c r="A221" s="290"/>
      <c r="B221" s="295"/>
      <c r="C221" s="296"/>
      <c r="D221" s="296"/>
      <c r="E221" s="296"/>
      <c r="F221" s="298"/>
      <c r="G221" s="296"/>
      <c r="H221" s="296"/>
      <c r="I221" s="296"/>
      <c r="J221" s="296"/>
      <c r="K221" s="298"/>
      <c r="L221" s="299"/>
    </row>
    <row r="222" spans="1:12" x14ac:dyDescent="0.25">
      <c r="A222" s="300" t="s">
        <v>55</v>
      </c>
      <c r="B222" s="301">
        <f t="shared" ref="B222:K222" si="35">SUM(B217:B220)</f>
        <v>7</v>
      </c>
      <c r="C222" s="302">
        <f t="shared" si="35"/>
        <v>4</v>
      </c>
      <c r="D222" s="302">
        <f t="shared" si="35"/>
        <v>1</v>
      </c>
      <c r="E222" s="302">
        <f t="shared" si="35"/>
        <v>0</v>
      </c>
      <c r="F222" s="304">
        <f t="shared" si="35"/>
        <v>12</v>
      </c>
      <c r="G222" s="302">
        <f t="shared" si="35"/>
        <v>339</v>
      </c>
      <c r="H222" s="302">
        <f t="shared" si="35"/>
        <v>8</v>
      </c>
      <c r="I222" s="302">
        <f t="shared" si="35"/>
        <v>4</v>
      </c>
      <c r="J222" s="302">
        <f t="shared" si="35"/>
        <v>0</v>
      </c>
      <c r="K222" s="304">
        <f t="shared" si="35"/>
        <v>351</v>
      </c>
      <c r="L222" s="305">
        <f t="shared" si="30"/>
        <v>363</v>
      </c>
    </row>
    <row r="223" spans="1:12" ht="9" customHeight="1" thickBot="1" x14ac:dyDescent="0.3">
      <c r="A223" s="186"/>
      <c r="B223" s="200"/>
      <c r="C223" s="201"/>
      <c r="D223" s="201"/>
      <c r="E223" s="201"/>
      <c r="F223" s="203"/>
      <c r="G223" s="187"/>
      <c r="H223" s="187"/>
      <c r="I223" s="187"/>
      <c r="J223" s="187"/>
      <c r="K223" s="189"/>
      <c r="L223" s="185"/>
    </row>
    <row r="224" spans="1:12" s="218" customFormat="1" ht="24.75" customHeight="1" thickBot="1" x14ac:dyDescent="0.3">
      <c r="A224" s="213" t="s">
        <v>30</v>
      </c>
      <c r="B224" s="214">
        <f t="shared" ref="B224:K224" si="36">SUM(B7:B222)/2</f>
        <v>544</v>
      </c>
      <c r="C224" s="215">
        <f t="shared" si="36"/>
        <v>55</v>
      </c>
      <c r="D224" s="215">
        <f t="shared" si="36"/>
        <v>13</v>
      </c>
      <c r="E224" s="215">
        <f t="shared" si="36"/>
        <v>3</v>
      </c>
      <c r="F224" s="216">
        <f t="shared" si="36"/>
        <v>615</v>
      </c>
      <c r="G224" s="215">
        <f t="shared" si="36"/>
        <v>22418</v>
      </c>
      <c r="H224" s="215">
        <f t="shared" si="36"/>
        <v>465</v>
      </c>
      <c r="I224" s="215">
        <f t="shared" si="36"/>
        <v>91</v>
      </c>
      <c r="J224" s="215">
        <f t="shared" si="36"/>
        <v>3</v>
      </c>
      <c r="K224" s="216">
        <f t="shared" si="36"/>
        <v>22977</v>
      </c>
      <c r="L224" s="217">
        <f>+K224+F224</f>
        <v>23592</v>
      </c>
    </row>
    <row r="225" spans="1:12" s="218" customFormat="1" ht="3.75" customHeight="1" x14ac:dyDescent="0.25">
      <c r="A225" s="219"/>
      <c r="B225" s="220"/>
      <c r="C225" s="220"/>
      <c r="D225" s="220"/>
      <c r="E225" s="220"/>
      <c r="F225" s="220"/>
      <c r="G225" s="220"/>
      <c r="H225" s="220"/>
      <c r="I225" s="220"/>
      <c r="J225" s="220"/>
      <c r="K225" s="220"/>
      <c r="L225" s="220"/>
    </row>
    <row r="226" spans="1:12" x14ac:dyDescent="0.25">
      <c r="A226" s="221" t="s">
        <v>111</v>
      </c>
    </row>
    <row r="227" spans="1:12" x14ac:dyDescent="0.25">
      <c r="A227" s="221" t="s">
        <v>137</v>
      </c>
    </row>
    <row r="228" spans="1:12" x14ac:dyDescent="0.25">
      <c r="A228" s="25" t="s">
        <v>136</v>
      </c>
    </row>
    <row r="230" spans="1:12" x14ac:dyDescent="0.25">
      <c r="B230" s="169">
        <f>+B224+'tav 1.21'!B45-'tav 1.22'!B229-'tav 1.23'!B225</f>
        <v>0</v>
      </c>
      <c r="C230" s="169">
        <f>+C224+'tav 1.21'!C45-'tav 1.22'!C229-'tav 1.23'!C225</f>
        <v>0</v>
      </c>
      <c r="D230" s="169">
        <f>+D224+'tav 1.21'!D45-'tav 1.22'!D229-'tav 1.23'!D225</f>
        <v>0</v>
      </c>
      <c r="E230" s="169">
        <f>+E224+'tav 1.21'!E45-'tav 1.22'!E229-'tav 1.23'!E225</f>
        <v>0</v>
      </c>
      <c r="F230" s="169">
        <f>+F224+'tav 1.21'!F45-'tav 1.22'!F229-'tav 1.23'!F225</f>
        <v>0</v>
      </c>
      <c r="G230" s="169">
        <f>+G224+'tav 1.21'!G45-'tav 1.22'!G229-'tav 1.23'!G225</f>
        <v>0</v>
      </c>
      <c r="H230" s="169">
        <f>+H224+'tav 1.21'!H45-'tav 1.22'!H229-'tav 1.23'!H225</f>
        <v>0</v>
      </c>
      <c r="I230" s="169">
        <f>+I224+'tav 1.21'!I45-'tav 1.22'!I229-'tav 1.23'!I225</f>
        <v>0</v>
      </c>
      <c r="J230" s="169">
        <f>+J224+'tav 1.21'!J45-'tav 1.22'!J229-'tav 1.23'!J225</f>
        <v>0</v>
      </c>
      <c r="K230" s="169">
        <f>+K224+'tav 1.21'!K45-'tav 1.22'!K229-'tav 1.23'!K225</f>
        <v>0</v>
      </c>
      <c r="L230" s="169">
        <f>+L224+'tav 1.21'!L45-'tav 1.22'!L229-'tav 1.23'!L225</f>
        <v>0</v>
      </c>
    </row>
  </sheetData>
  <mergeCells count="12">
    <mergeCell ref="L188:L189"/>
    <mergeCell ref="L2:L3"/>
    <mergeCell ref="L37:L38"/>
    <mergeCell ref="L71:L72"/>
    <mergeCell ref="L112:L113"/>
    <mergeCell ref="A149:L149"/>
    <mergeCell ref="A187:L187"/>
    <mergeCell ref="A1:L1"/>
    <mergeCell ref="A36:L36"/>
    <mergeCell ref="A70:L70"/>
    <mergeCell ref="A111:L111"/>
    <mergeCell ref="L150:L151"/>
  </mergeCells>
  <phoneticPr fontId="12" type="noConversion"/>
  <printOptions horizontalCentered="1"/>
  <pageMargins left="0.39370078740157483" right="0.39370078740157483" top="0.59055118110236227" bottom="0.39370078740157483" header="0.51181102362204722" footer="0.51181102362204722"/>
  <pageSetup paperSize="9" scale="93" orientation="landscape" r:id="rId1"/>
  <headerFooter alignWithMargins="0"/>
  <rowBreaks count="5" manualBreakCount="5">
    <brk id="35" max="16383" man="1"/>
    <brk id="69" max="11" man="1"/>
    <brk id="110" max="16383" man="1"/>
    <brk id="148" max="16383" man="1"/>
    <brk id="18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zoomScaleSheetLayoutView="100" workbookViewId="0">
      <selection activeCell="A2" sqref="A1:L65536"/>
    </sheetView>
  </sheetViews>
  <sheetFormatPr defaultColWidth="9.109375" defaultRowHeight="13.2" x14ac:dyDescent="0.25"/>
  <cols>
    <col min="1" max="1" width="37" style="169" customWidth="1"/>
    <col min="2" max="2" width="9.109375" style="169"/>
    <col min="3" max="3" width="10.6640625" style="169" customWidth="1"/>
    <col min="4" max="4" width="10.33203125" style="169" customWidth="1"/>
    <col min="5" max="5" width="10.5546875" style="169" customWidth="1"/>
    <col min="6" max="6" width="13" style="169" customWidth="1"/>
    <col min="7" max="7" width="9.109375" style="169"/>
    <col min="8" max="8" width="10.109375" style="169" customWidth="1"/>
    <col min="9" max="10" width="9.6640625" style="169" customWidth="1"/>
    <col min="11" max="11" width="10.6640625" style="169" customWidth="1"/>
    <col min="12" max="12" width="13" style="169" customWidth="1"/>
    <col min="13" max="16384" width="9.109375" style="169"/>
  </cols>
  <sheetData>
    <row r="1" spans="1:12" ht="33" customHeight="1" thickBot="1" x14ac:dyDescent="0.3">
      <c r="A1" s="622" t="s">
        <v>240</v>
      </c>
      <c r="B1" s="622"/>
      <c r="C1" s="622"/>
      <c r="D1" s="622"/>
      <c r="E1" s="622"/>
      <c r="F1" s="622"/>
      <c r="G1" s="622"/>
      <c r="H1" s="622"/>
      <c r="I1" s="622"/>
      <c r="J1" s="622"/>
      <c r="K1" s="622"/>
      <c r="L1" s="622"/>
    </row>
    <row r="2" spans="1:12" s="175" customFormat="1" ht="18" customHeight="1" thickBot="1" x14ac:dyDescent="0.3">
      <c r="A2" s="170"/>
      <c r="B2" s="171" t="s">
        <v>53</v>
      </c>
      <c r="C2" s="172"/>
      <c r="D2" s="172"/>
      <c r="E2" s="172"/>
      <c r="F2" s="173"/>
      <c r="G2" s="171" t="s">
        <v>44</v>
      </c>
      <c r="H2" s="172"/>
      <c r="I2" s="172"/>
      <c r="J2" s="172"/>
      <c r="K2" s="173"/>
      <c r="L2" s="624" t="s">
        <v>30</v>
      </c>
    </row>
    <row r="3" spans="1:12" s="175" customFormat="1" ht="40.5" customHeight="1" thickBot="1" x14ac:dyDescent="0.3">
      <c r="A3" s="176" t="s">
        <v>54</v>
      </c>
      <c r="B3" s="177" t="s">
        <v>49</v>
      </c>
      <c r="C3" s="178" t="s">
        <v>40</v>
      </c>
      <c r="D3" s="178" t="s">
        <v>41</v>
      </c>
      <c r="E3" s="178" t="s">
        <v>42</v>
      </c>
      <c r="F3" s="179" t="s">
        <v>30</v>
      </c>
      <c r="G3" s="177" t="s">
        <v>49</v>
      </c>
      <c r="H3" s="178" t="s">
        <v>40</v>
      </c>
      <c r="I3" s="178" t="s">
        <v>41</v>
      </c>
      <c r="J3" s="178" t="s">
        <v>42</v>
      </c>
      <c r="K3" s="179" t="s">
        <v>30</v>
      </c>
      <c r="L3" s="625"/>
    </row>
    <row r="4" spans="1:12" ht="6.75" customHeight="1" x14ac:dyDescent="0.25">
      <c r="A4" s="247"/>
      <c r="B4" s="186"/>
      <c r="C4" s="187"/>
      <c r="D4" s="187"/>
      <c r="E4" s="187"/>
      <c r="F4" s="184"/>
      <c r="G4" s="186"/>
      <c r="H4" s="187"/>
      <c r="I4" s="187"/>
      <c r="J4" s="187"/>
      <c r="K4" s="188"/>
      <c r="L4" s="210"/>
    </row>
    <row r="5" spans="1:12" ht="13.5" customHeight="1" x14ac:dyDescent="0.25">
      <c r="A5" s="314" t="s">
        <v>98</v>
      </c>
      <c r="B5" s="290">
        <v>0</v>
      </c>
      <c r="C5" s="291">
        <v>0</v>
      </c>
      <c r="D5" s="291">
        <v>0</v>
      </c>
      <c r="E5" s="291">
        <v>0</v>
      </c>
      <c r="F5" s="293">
        <v>0</v>
      </c>
      <c r="G5" s="290">
        <v>0</v>
      </c>
      <c r="H5" s="291">
        <v>0</v>
      </c>
      <c r="I5" s="291">
        <v>0</v>
      </c>
      <c r="J5" s="291">
        <v>0</v>
      </c>
      <c r="K5" s="293">
        <v>0</v>
      </c>
      <c r="L5" s="294">
        <v>0</v>
      </c>
    </row>
    <row r="6" spans="1:12" ht="12" customHeight="1" x14ac:dyDescent="0.25">
      <c r="A6" s="315" t="s">
        <v>104</v>
      </c>
      <c r="B6" s="290">
        <v>0</v>
      </c>
      <c r="C6" s="291">
        <v>0</v>
      </c>
      <c r="D6" s="291">
        <v>0</v>
      </c>
      <c r="E6" s="291">
        <v>0</v>
      </c>
      <c r="F6" s="293">
        <v>0</v>
      </c>
      <c r="G6" s="290">
        <v>1</v>
      </c>
      <c r="H6" s="291">
        <v>0</v>
      </c>
      <c r="I6" s="291">
        <v>0</v>
      </c>
      <c r="J6" s="291">
        <v>0</v>
      </c>
      <c r="K6" s="293">
        <f>SUM(G6:J6)</f>
        <v>1</v>
      </c>
      <c r="L6" s="294">
        <f>+K6+F6</f>
        <v>1</v>
      </c>
    </row>
    <row r="7" spans="1:12" ht="13.5" customHeight="1" x14ac:dyDescent="0.25">
      <c r="A7" s="314" t="s">
        <v>99</v>
      </c>
      <c r="B7" s="290">
        <v>0</v>
      </c>
      <c r="C7" s="291">
        <v>0</v>
      </c>
      <c r="D7" s="291">
        <v>0</v>
      </c>
      <c r="E7" s="291">
        <v>0</v>
      </c>
      <c r="F7" s="293">
        <v>0</v>
      </c>
      <c r="G7" s="290">
        <v>0</v>
      </c>
      <c r="H7" s="291">
        <v>0</v>
      </c>
      <c r="I7" s="291">
        <v>0</v>
      </c>
      <c r="J7" s="291">
        <v>0</v>
      </c>
      <c r="K7" s="293">
        <v>0</v>
      </c>
      <c r="L7" s="294">
        <v>0</v>
      </c>
    </row>
    <row r="8" spans="1:12" ht="13.5" customHeight="1" x14ac:dyDescent="0.25">
      <c r="A8" s="314"/>
      <c r="B8" s="290"/>
      <c r="C8" s="291"/>
      <c r="D8" s="291"/>
      <c r="E8" s="291"/>
      <c r="F8" s="293"/>
      <c r="G8" s="290"/>
      <c r="H8" s="291"/>
      <c r="I8" s="291"/>
      <c r="J8" s="291"/>
      <c r="K8" s="293"/>
      <c r="L8" s="294"/>
    </row>
    <row r="9" spans="1:12" ht="13.5" customHeight="1" x14ac:dyDescent="0.25">
      <c r="A9" s="314" t="s">
        <v>66</v>
      </c>
      <c r="B9" s="290"/>
      <c r="C9" s="291"/>
      <c r="D9" s="291"/>
      <c r="E9" s="291"/>
      <c r="F9" s="293"/>
      <c r="G9" s="290"/>
      <c r="H9" s="291"/>
      <c r="I9" s="291"/>
      <c r="J9" s="291"/>
      <c r="K9" s="293"/>
      <c r="L9" s="294"/>
    </row>
    <row r="10" spans="1:12" ht="13.5" customHeight="1" x14ac:dyDescent="0.25">
      <c r="A10" s="325"/>
      <c r="B10" s="290">
        <v>0</v>
      </c>
      <c r="C10" s="291">
        <v>0</v>
      </c>
      <c r="D10" s="291">
        <v>0</v>
      </c>
      <c r="E10" s="291">
        <v>0</v>
      </c>
      <c r="F10" s="293">
        <f>SUM(B10:E10)</f>
        <v>0</v>
      </c>
      <c r="G10" s="290">
        <v>0</v>
      </c>
      <c r="H10" s="291">
        <v>0</v>
      </c>
      <c r="I10" s="291">
        <v>0</v>
      </c>
      <c r="J10" s="291">
        <v>0</v>
      </c>
      <c r="K10" s="293">
        <f>SUM(G10:J10)</f>
        <v>0</v>
      </c>
      <c r="L10" s="294">
        <f>+K10+F10</f>
        <v>0</v>
      </c>
    </row>
    <row r="11" spans="1:12" s="221" customFormat="1" x14ac:dyDescent="0.25">
      <c r="A11" s="315"/>
      <c r="B11" s="290"/>
      <c r="C11" s="291"/>
      <c r="D11" s="291"/>
      <c r="E11" s="291"/>
      <c r="F11" s="293"/>
      <c r="G11" s="290"/>
      <c r="H11" s="291"/>
      <c r="I11" s="291"/>
      <c r="J11" s="291"/>
      <c r="K11" s="293"/>
      <c r="L11" s="294"/>
    </row>
    <row r="12" spans="1:12" ht="12" customHeight="1" x14ac:dyDescent="0.25">
      <c r="A12" s="314" t="s">
        <v>192</v>
      </c>
      <c r="B12" s="290"/>
      <c r="C12" s="291"/>
      <c r="D12" s="291"/>
      <c r="E12" s="291"/>
      <c r="F12" s="293"/>
      <c r="G12" s="290"/>
      <c r="H12" s="291"/>
      <c r="I12" s="291"/>
      <c r="J12" s="291"/>
      <c r="K12" s="293"/>
      <c r="L12" s="294"/>
    </row>
    <row r="13" spans="1:12" ht="12" customHeight="1" x14ac:dyDescent="0.25">
      <c r="A13" s="325" t="s">
        <v>87</v>
      </c>
      <c r="B13" s="290">
        <v>0</v>
      </c>
      <c r="C13" s="291">
        <v>1</v>
      </c>
      <c r="D13" s="291">
        <v>0</v>
      </c>
      <c r="E13" s="291">
        <v>0</v>
      </c>
      <c r="F13" s="293">
        <f>SUM(B13:E13)</f>
        <v>1</v>
      </c>
      <c r="G13" s="290">
        <v>0</v>
      </c>
      <c r="H13" s="291">
        <v>0</v>
      </c>
      <c r="I13" s="291">
        <v>0</v>
      </c>
      <c r="J13" s="291">
        <v>0</v>
      </c>
      <c r="K13" s="293">
        <f>SUM(G13:J13)</f>
        <v>0</v>
      </c>
      <c r="L13" s="294">
        <f>+K13+F13</f>
        <v>1</v>
      </c>
    </row>
    <row r="14" spans="1:12" ht="13.5" customHeight="1" x14ac:dyDescent="0.25">
      <c r="A14" s="315"/>
      <c r="B14" s="290"/>
      <c r="C14" s="291"/>
      <c r="D14" s="291"/>
      <c r="E14" s="291"/>
      <c r="F14" s="293"/>
      <c r="G14" s="290"/>
      <c r="H14" s="291"/>
      <c r="I14" s="291"/>
      <c r="J14" s="291"/>
      <c r="K14" s="293"/>
      <c r="L14" s="294"/>
    </row>
    <row r="15" spans="1:12" ht="11.25" customHeight="1" x14ac:dyDescent="0.25">
      <c r="A15" s="314" t="s">
        <v>67</v>
      </c>
      <c r="B15" s="290">
        <v>0</v>
      </c>
      <c r="C15" s="291">
        <v>0</v>
      </c>
      <c r="D15" s="291">
        <v>0</v>
      </c>
      <c r="E15" s="291">
        <v>0</v>
      </c>
      <c r="F15" s="293">
        <v>0</v>
      </c>
      <c r="G15" s="290">
        <v>0</v>
      </c>
      <c r="H15" s="291">
        <v>0</v>
      </c>
      <c r="I15" s="291">
        <v>0</v>
      </c>
      <c r="J15" s="291">
        <v>0</v>
      </c>
      <c r="K15" s="293">
        <v>0</v>
      </c>
      <c r="L15" s="294">
        <v>0</v>
      </c>
    </row>
    <row r="16" spans="1:12" ht="11.25" customHeight="1" x14ac:dyDescent="0.25">
      <c r="A16" s="314"/>
      <c r="B16" s="290"/>
      <c r="C16" s="291"/>
      <c r="D16" s="291"/>
      <c r="E16" s="291"/>
      <c r="F16" s="293"/>
      <c r="G16" s="290"/>
      <c r="H16" s="291"/>
      <c r="I16" s="291"/>
      <c r="J16" s="291"/>
      <c r="K16" s="293"/>
      <c r="L16" s="294"/>
    </row>
    <row r="17" spans="1:12" ht="12" customHeight="1" x14ac:dyDescent="0.25">
      <c r="A17" s="314" t="s">
        <v>56</v>
      </c>
      <c r="B17" s="290">
        <v>0</v>
      </c>
      <c r="C17" s="291">
        <v>0</v>
      </c>
      <c r="D17" s="291">
        <v>0</v>
      </c>
      <c r="E17" s="291">
        <v>0</v>
      </c>
      <c r="F17" s="293">
        <v>0</v>
      </c>
      <c r="G17" s="290">
        <v>0</v>
      </c>
      <c r="H17" s="291">
        <v>0</v>
      </c>
      <c r="I17" s="291">
        <v>0</v>
      </c>
      <c r="J17" s="291">
        <v>0</v>
      </c>
      <c r="K17" s="293">
        <v>0</v>
      </c>
      <c r="L17" s="294">
        <v>0</v>
      </c>
    </row>
    <row r="18" spans="1:12" ht="13.5" customHeight="1" x14ac:dyDescent="0.25">
      <c r="A18" s="315"/>
      <c r="B18" s="290"/>
      <c r="C18" s="291"/>
      <c r="D18" s="291"/>
      <c r="E18" s="291"/>
      <c r="F18" s="293"/>
      <c r="G18" s="290"/>
      <c r="H18" s="291"/>
      <c r="I18" s="291"/>
      <c r="J18" s="291"/>
      <c r="K18" s="293"/>
      <c r="L18" s="294"/>
    </row>
    <row r="19" spans="1:12" ht="11.25" customHeight="1" x14ac:dyDescent="0.25">
      <c r="A19" s="314" t="s">
        <v>65</v>
      </c>
      <c r="B19" s="290">
        <v>0</v>
      </c>
      <c r="C19" s="291">
        <v>0</v>
      </c>
      <c r="D19" s="291">
        <v>0</v>
      </c>
      <c r="E19" s="291">
        <v>0</v>
      </c>
      <c r="F19" s="293">
        <v>0</v>
      </c>
      <c r="G19" s="290">
        <v>0</v>
      </c>
      <c r="H19" s="291">
        <v>0</v>
      </c>
      <c r="I19" s="291">
        <v>0</v>
      </c>
      <c r="J19" s="291">
        <v>0</v>
      </c>
      <c r="K19" s="293">
        <v>0</v>
      </c>
      <c r="L19" s="294">
        <v>0</v>
      </c>
    </row>
    <row r="20" spans="1:12" ht="13.5" customHeight="1" x14ac:dyDescent="0.25">
      <c r="A20" s="315"/>
      <c r="B20" s="290"/>
      <c r="C20" s="291"/>
      <c r="D20" s="291"/>
      <c r="E20" s="291"/>
      <c r="F20" s="293"/>
      <c r="G20" s="290"/>
      <c r="H20" s="291"/>
      <c r="I20" s="291"/>
      <c r="J20" s="291"/>
      <c r="K20" s="293"/>
      <c r="L20" s="294"/>
    </row>
    <row r="21" spans="1:12" ht="11.25" customHeight="1" x14ac:dyDescent="0.25">
      <c r="A21" s="314" t="s">
        <v>57</v>
      </c>
      <c r="B21" s="290">
        <v>0</v>
      </c>
      <c r="C21" s="291">
        <v>0</v>
      </c>
      <c r="D21" s="291">
        <v>0</v>
      </c>
      <c r="E21" s="291">
        <v>0</v>
      </c>
      <c r="F21" s="293">
        <v>0</v>
      </c>
      <c r="G21" s="290">
        <v>0</v>
      </c>
      <c r="H21" s="291">
        <v>0</v>
      </c>
      <c r="I21" s="291">
        <v>0</v>
      </c>
      <c r="J21" s="291">
        <v>0</v>
      </c>
      <c r="K21" s="293">
        <v>0</v>
      </c>
      <c r="L21" s="294">
        <v>0</v>
      </c>
    </row>
    <row r="22" spans="1:12" ht="13.5" customHeight="1" x14ac:dyDescent="0.25">
      <c r="A22" s="315"/>
      <c r="B22" s="290"/>
      <c r="C22" s="291"/>
      <c r="D22" s="291"/>
      <c r="E22" s="291"/>
      <c r="F22" s="293"/>
      <c r="G22" s="290"/>
      <c r="H22" s="291"/>
      <c r="I22" s="291"/>
      <c r="J22" s="291"/>
      <c r="K22" s="293"/>
      <c r="L22" s="294"/>
    </row>
    <row r="23" spans="1:12" s="285" customFormat="1" ht="12" customHeight="1" x14ac:dyDescent="0.25">
      <c r="A23" s="314" t="s">
        <v>64</v>
      </c>
      <c r="B23" s="290">
        <v>0</v>
      </c>
      <c r="C23" s="291">
        <v>0</v>
      </c>
      <c r="D23" s="291">
        <v>0</v>
      </c>
      <c r="E23" s="291">
        <v>0</v>
      </c>
      <c r="F23" s="293">
        <v>0</v>
      </c>
      <c r="G23" s="290">
        <v>0</v>
      </c>
      <c r="H23" s="291">
        <v>0</v>
      </c>
      <c r="I23" s="291">
        <v>0</v>
      </c>
      <c r="J23" s="291">
        <v>0</v>
      </c>
      <c r="K23" s="293">
        <v>0</v>
      </c>
      <c r="L23" s="294">
        <v>0</v>
      </c>
    </row>
    <row r="24" spans="1:12" s="285" customFormat="1" ht="12" customHeight="1" x14ac:dyDescent="0.25">
      <c r="A24" s="315"/>
      <c r="B24" s="290"/>
      <c r="C24" s="291"/>
      <c r="D24" s="291"/>
      <c r="E24" s="291"/>
      <c r="F24" s="293"/>
      <c r="G24" s="290"/>
      <c r="H24" s="291"/>
      <c r="I24" s="291"/>
      <c r="J24" s="291"/>
      <c r="K24" s="293"/>
      <c r="L24" s="294"/>
    </row>
    <row r="25" spans="1:12" ht="12.75" customHeight="1" x14ac:dyDescent="0.25">
      <c r="A25" s="314" t="s">
        <v>100</v>
      </c>
      <c r="B25" s="290">
        <v>0</v>
      </c>
      <c r="C25" s="291">
        <v>0</v>
      </c>
      <c r="D25" s="291">
        <v>0</v>
      </c>
      <c r="E25" s="291">
        <v>0</v>
      </c>
      <c r="F25" s="293">
        <v>0</v>
      </c>
      <c r="G25" s="290">
        <v>0</v>
      </c>
      <c r="H25" s="291">
        <v>0</v>
      </c>
      <c r="I25" s="291">
        <v>0</v>
      </c>
      <c r="J25" s="291">
        <v>0</v>
      </c>
      <c r="K25" s="293">
        <v>0</v>
      </c>
      <c r="L25" s="294">
        <v>0</v>
      </c>
    </row>
    <row r="26" spans="1:12" ht="12" customHeight="1" x14ac:dyDescent="0.25">
      <c r="A26" s="315"/>
      <c r="B26" s="290"/>
      <c r="C26" s="291"/>
      <c r="D26" s="291"/>
      <c r="E26" s="291"/>
      <c r="F26" s="293"/>
      <c r="G26" s="290"/>
      <c r="H26" s="291"/>
      <c r="I26" s="291"/>
      <c r="J26" s="291"/>
      <c r="K26" s="293"/>
      <c r="L26" s="294"/>
    </row>
    <row r="27" spans="1:12" ht="13.5" customHeight="1" x14ac:dyDescent="0.25">
      <c r="A27" s="314" t="s">
        <v>58</v>
      </c>
      <c r="B27" s="290">
        <v>0</v>
      </c>
      <c r="C27" s="291">
        <v>0</v>
      </c>
      <c r="D27" s="291">
        <v>0</v>
      </c>
      <c r="E27" s="291">
        <v>0</v>
      </c>
      <c r="F27" s="293">
        <v>0</v>
      </c>
      <c r="G27" s="290">
        <v>0</v>
      </c>
      <c r="H27" s="291">
        <v>0</v>
      </c>
      <c r="I27" s="291">
        <v>0</v>
      </c>
      <c r="J27" s="291">
        <v>0</v>
      </c>
      <c r="K27" s="293">
        <v>0</v>
      </c>
      <c r="L27" s="294">
        <v>0</v>
      </c>
    </row>
    <row r="28" spans="1:12" ht="12" customHeight="1" x14ac:dyDescent="0.25">
      <c r="A28" s="315"/>
      <c r="B28" s="290"/>
      <c r="C28" s="291"/>
      <c r="D28" s="291"/>
      <c r="E28" s="291"/>
      <c r="F28" s="293"/>
      <c r="G28" s="290"/>
      <c r="H28" s="291"/>
      <c r="I28" s="291"/>
      <c r="J28" s="291"/>
      <c r="K28" s="293"/>
      <c r="L28" s="294"/>
    </row>
    <row r="29" spans="1:12" ht="13.5" customHeight="1" x14ac:dyDescent="0.25">
      <c r="A29" s="314" t="s">
        <v>63</v>
      </c>
      <c r="B29" s="290">
        <v>0</v>
      </c>
      <c r="C29" s="291">
        <v>0</v>
      </c>
      <c r="D29" s="291">
        <v>0</v>
      </c>
      <c r="E29" s="291">
        <v>0</v>
      </c>
      <c r="F29" s="293">
        <v>0</v>
      </c>
      <c r="G29" s="290">
        <v>0</v>
      </c>
      <c r="H29" s="291">
        <v>0</v>
      </c>
      <c r="I29" s="291">
        <v>0</v>
      </c>
      <c r="J29" s="291">
        <v>0</v>
      </c>
      <c r="K29" s="293">
        <v>0</v>
      </c>
      <c r="L29" s="294">
        <v>0</v>
      </c>
    </row>
    <row r="30" spans="1:12" ht="12" customHeight="1" x14ac:dyDescent="0.25">
      <c r="A30" s="315"/>
      <c r="B30" s="290"/>
      <c r="C30" s="291"/>
      <c r="D30" s="291"/>
      <c r="E30" s="291"/>
      <c r="F30" s="293"/>
      <c r="G30" s="290"/>
      <c r="H30" s="291"/>
      <c r="I30" s="291"/>
      <c r="J30" s="291"/>
      <c r="K30" s="293"/>
      <c r="L30" s="294"/>
    </row>
    <row r="31" spans="1:12" ht="13.5" customHeight="1" x14ac:dyDescent="0.25">
      <c r="A31" s="314" t="s">
        <v>62</v>
      </c>
      <c r="B31" s="290">
        <v>0</v>
      </c>
      <c r="C31" s="291">
        <v>0</v>
      </c>
      <c r="D31" s="291">
        <v>0</v>
      </c>
      <c r="E31" s="291">
        <v>0</v>
      </c>
      <c r="F31" s="293">
        <v>0</v>
      </c>
      <c r="G31" s="290">
        <v>0</v>
      </c>
      <c r="H31" s="291">
        <v>0</v>
      </c>
      <c r="I31" s="291">
        <v>0</v>
      </c>
      <c r="J31" s="291">
        <v>0</v>
      </c>
      <c r="K31" s="293">
        <v>0</v>
      </c>
      <c r="L31" s="294">
        <v>0</v>
      </c>
    </row>
    <row r="32" spans="1:12" ht="12" customHeight="1" x14ac:dyDescent="0.25">
      <c r="A32" s="315"/>
      <c r="B32" s="290"/>
      <c r="C32" s="291"/>
      <c r="D32" s="291"/>
      <c r="E32" s="291"/>
      <c r="F32" s="293"/>
      <c r="G32" s="290"/>
      <c r="H32" s="291"/>
      <c r="I32" s="291"/>
      <c r="J32" s="291"/>
      <c r="K32" s="293"/>
      <c r="L32" s="294"/>
    </row>
    <row r="33" spans="1:13" s="187" customFormat="1" ht="13.5" customHeight="1" x14ac:dyDescent="0.25">
      <c r="A33" s="314" t="s">
        <v>59</v>
      </c>
      <c r="B33" s="290">
        <v>0</v>
      </c>
      <c r="C33" s="291">
        <v>0</v>
      </c>
      <c r="D33" s="291">
        <v>0</v>
      </c>
      <c r="E33" s="291">
        <v>0</v>
      </c>
      <c r="F33" s="293">
        <v>0</v>
      </c>
      <c r="G33" s="290">
        <v>0</v>
      </c>
      <c r="H33" s="291">
        <v>0</v>
      </c>
      <c r="I33" s="291">
        <v>0</v>
      </c>
      <c r="J33" s="291">
        <v>0</v>
      </c>
      <c r="K33" s="293">
        <v>0</v>
      </c>
      <c r="L33" s="294">
        <v>0</v>
      </c>
    </row>
    <row r="34" spans="1:13" ht="12" customHeight="1" x14ac:dyDescent="0.25">
      <c r="A34" s="315"/>
      <c r="B34" s="290"/>
      <c r="C34" s="291"/>
      <c r="D34" s="291"/>
      <c r="E34" s="291"/>
      <c r="F34" s="293"/>
      <c r="G34" s="290"/>
      <c r="H34" s="291"/>
      <c r="I34" s="291"/>
      <c r="J34" s="291"/>
      <c r="K34" s="293"/>
      <c r="L34" s="294"/>
    </row>
    <row r="35" spans="1:13" ht="13.5" customHeight="1" x14ac:dyDescent="0.25">
      <c r="A35" s="314" t="s">
        <v>61</v>
      </c>
      <c r="B35" s="290">
        <v>0</v>
      </c>
      <c r="C35" s="291">
        <v>0</v>
      </c>
      <c r="D35" s="291">
        <v>0</v>
      </c>
      <c r="E35" s="291">
        <v>0</v>
      </c>
      <c r="F35" s="293">
        <v>0</v>
      </c>
      <c r="G35" s="290">
        <v>0</v>
      </c>
      <c r="H35" s="291">
        <v>0</v>
      </c>
      <c r="I35" s="291">
        <v>0</v>
      </c>
      <c r="J35" s="291">
        <v>0</v>
      </c>
      <c r="K35" s="293">
        <v>0</v>
      </c>
      <c r="L35" s="294">
        <v>0</v>
      </c>
    </row>
    <row r="36" spans="1:13" ht="13.5" customHeight="1" x14ac:dyDescent="0.25">
      <c r="A36" s="315"/>
      <c r="B36" s="290"/>
      <c r="C36" s="291"/>
      <c r="D36" s="291"/>
      <c r="E36" s="291"/>
      <c r="F36" s="293"/>
      <c r="G36" s="290"/>
      <c r="H36" s="291"/>
      <c r="I36" s="291"/>
      <c r="J36" s="291"/>
      <c r="K36" s="293"/>
      <c r="L36" s="294"/>
    </row>
    <row r="37" spans="1:13" ht="12" customHeight="1" x14ac:dyDescent="0.25">
      <c r="A37" s="314" t="s">
        <v>101</v>
      </c>
      <c r="B37" s="290">
        <v>0</v>
      </c>
      <c r="C37" s="291">
        <v>0</v>
      </c>
      <c r="D37" s="291">
        <v>0</v>
      </c>
      <c r="E37" s="291">
        <v>0</v>
      </c>
      <c r="F37" s="293">
        <v>0</v>
      </c>
      <c r="G37" s="290">
        <v>0</v>
      </c>
      <c r="H37" s="291">
        <v>0</v>
      </c>
      <c r="I37" s="291">
        <v>0</v>
      </c>
      <c r="J37" s="291">
        <v>0</v>
      </c>
      <c r="K37" s="293">
        <v>0</v>
      </c>
      <c r="L37" s="294">
        <v>0</v>
      </c>
    </row>
    <row r="38" spans="1:13" ht="13.5" customHeight="1" x14ac:dyDescent="0.25">
      <c r="A38" s="315"/>
      <c r="B38" s="290"/>
      <c r="C38" s="291"/>
      <c r="D38" s="291"/>
      <c r="E38" s="291"/>
      <c r="F38" s="293"/>
      <c r="G38" s="290"/>
      <c r="H38" s="291"/>
      <c r="I38" s="291"/>
      <c r="J38" s="291"/>
      <c r="K38" s="293"/>
      <c r="L38" s="294"/>
    </row>
    <row r="39" spans="1:13" ht="12" customHeight="1" x14ac:dyDescent="0.25">
      <c r="A39" s="314" t="s">
        <v>60</v>
      </c>
      <c r="B39" s="290">
        <v>0</v>
      </c>
      <c r="C39" s="291">
        <v>0</v>
      </c>
      <c r="D39" s="291">
        <v>0</v>
      </c>
      <c r="E39" s="291">
        <v>0</v>
      </c>
      <c r="F39" s="293">
        <v>0</v>
      </c>
      <c r="G39" s="290">
        <v>0</v>
      </c>
      <c r="H39" s="291">
        <v>0</v>
      </c>
      <c r="I39" s="291">
        <v>0</v>
      </c>
      <c r="J39" s="291">
        <v>0</v>
      </c>
      <c r="K39" s="293">
        <v>0</v>
      </c>
      <c r="L39" s="294">
        <v>0</v>
      </c>
    </row>
    <row r="40" spans="1:13" ht="13.5" customHeight="1" x14ac:dyDescent="0.25">
      <c r="A40" s="315"/>
      <c r="B40" s="290"/>
      <c r="C40" s="291"/>
      <c r="D40" s="291"/>
      <c r="E40" s="291"/>
      <c r="F40" s="293"/>
      <c r="G40" s="290"/>
      <c r="H40" s="291"/>
      <c r="I40" s="291"/>
      <c r="J40" s="291"/>
      <c r="K40" s="293"/>
      <c r="L40" s="294"/>
    </row>
    <row r="41" spans="1:13" ht="11.25" customHeight="1" x14ac:dyDescent="0.25">
      <c r="A41" s="314" t="s">
        <v>69</v>
      </c>
      <c r="B41" s="290">
        <v>0</v>
      </c>
      <c r="C41" s="291">
        <v>0</v>
      </c>
      <c r="D41" s="291">
        <v>0</v>
      </c>
      <c r="E41" s="291">
        <v>0</v>
      </c>
      <c r="F41" s="293">
        <v>0</v>
      </c>
      <c r="G41" s="290">
        <v>0</v>
      </c>
      <c r="H41" s="291">
        <v>0</v>
      </c>
      <c r="I41" s="291">
        <v>0</v>
      </c>
      <c r="J41" s="291">
        <v>0</v>
      </c>
      <c r="K41" s="293">
        <v>0</v>
      </c>
      <c r="L41" s="294">
        <v>0</v>
      </c>
    </row>
    <row r="42" spans="1:13" ht="13.5" customHeight="1" x14ac:dyDescent="0.25">
      <c r="A42" s="314"/>
      <c r="B42" s="290"/>
      <c r="C42" s="291"/>
      <c r="D42" s="291"/>
      <c r="E42" s="291"/>
      <c r="F42" s="293"/>
      <c r="G42" s="290"/>
      <c r="H42" s="291"/>
      <c r="I42" s="291"/>
      <c r="J42" s="291"/>
      <c r="K42" s="293"/>
      <c r="L42" s="294"/>
    </row>
    <row r="43" spans="1:13" ht="12" customHeight="1" x14ac:dyDescent="0.25">
      <c r="A43" s="314" t="s">
        <v>68</v>
      </c>
      <c r="B43" s="290">
        <v>0</v>
      </c>
      <c r="C43" s="291">
        <v>0</v>
      </c>
      <c r="D43" s="291">
        <v>0</v>
      </c>
      <c r="E43" s="291">
        <v>0</v>
      </c>
      <c r="F43" s="293">
        <v>0</v>
      </c>
      <c r="G43" s="290">
        <v>0</v>
      </c>
      <c r="H43" s="291">
        <v>0</v>
      </c>
      <c r="I43" s="291">
        <v>0</v>
      </c>
      <c r="J43" s="291">
        <v>0</v>
      </c>
      <c r="K43" s="293">
        <v>0</v>
      </c>
      <c r="L43" s="294">
        <v>0</v>
      </c>
    </row>
    <row r="44" spans="1:13" ht="13.5" customHeight="1" thickBot="1" x14ac:dyDescent="0.3">
      <c r="A44" s="315"/>
      <c r="B44" s="309"/>
      <c r="C44" s="310"/>
      <c r="D44" s="310"/>
      <c r="E44" s="310"/>
      <c r="F44" s="311"/>
      <c r="G44" s="309"/>
      <c r="H44" s="310"/>
      <c r="I44" s="310"/>
      <c r="J44" s="310"/>
      <c r="K44" s="311"/>
      <c r="L44" s="312"/>
    </row>
    <row r="45" spans="1:13" s="218" customFormat="1" ht="15" customHeight="1" thickBot="1" x14ac:dyDescent="0.3">
      <c r="A45" s="320" t="s">
        <v>30</v>
      </c>
      <c r="B45" s="321">
        <f>SUM(B7:B43)/2</f>
        <v>0</v>
      </c>
      <c r="C45" s="322">
        <f>SUM(C5:C44)</f>
        <v>1</v>
      </c>
      <c r="D45" s="322">
        <f t="shared" ref="D45:L45" si="0">SUM(D5:D44)</f>
        <v>0</v>
      </c>
      <c r="E45" s="322">
        <f t="shared" si="0"/>
        <v>0</v>
      </c>
      <c r="F45" s="322">
        <f t="shared" si="0"/>
        <v>1</v>
      </c>
      <c r="G45" s="322">
        <f t="shared" si="0"/>
        <v>1</v>
      </c>
      <c r="H45" s="322">
        <f t="shared" si="0"/>
        <v>0</v>
      </c>
      <c r="I45" s="322">
        <f t="shared" si="0"/>
        <v>0</v>
      </c>
      <c r="J45" s="322">
        <f t="shared" si="0"/>
        <v>0</v>
      </c>
      <c r="K45" s="322">
        <f t="shared" si="0"/>
        <v>1</v>
      </c>
      <c r="L45" s="322">
        <f t="shared" si="0"/>
        <v>2</v>
      </c>
      <c r="M45" s="220"/>
    </row>
    <row r="46" spans="1:13" s="218" customFormat="1" ht="13.5" customHeight="1" x14ac:dyDescent="0.2">
      <c r="A46" s="221" t="s">
        <v>137</v>
      </c>
      <c r="B46" s="220"/>
      <c r="C46" s="220"/>
      <c r="D46" s="220"/>
      <c r="E46" s="220"/>
      <c r="F46" s="220"/>
      <c r="G46" s="220"/>
      <c r="H46" s="220"/>
      <c r="I46" s="220"/>
      <c r="J46" s="220"/>
      <c r="K46" s="220"/>
      <c r="L46" s="220"/>
      <c r="M46" s="220"/>
    </row>
    <row r="47" spans="1:13" s="218" customFormat="1" ht="3" hidden="1" customHeight="1" x14ac:dyDescent="0.25">
      <c r="A47" s="219"/>
      <c r="B47" s="220"/>
      <c r="C47" s="220"/>
      <c r="D47" s="220"/>
      <c r="E47" s="220"/>
      <c r="F47" s="169"/>
      <c r="G47" s="220"/>
      <c r="H47" s="220"/>
      <c r="I47" s="220"/>
      <c r="J47" s="220"/>
      <c r="K47" s="220"/>
      <c r="L47" s="220"/>
    </row>
    <row r="48" spans="1:13" ht="13.5" customHeight="1" x14ac:dyDescent="0.25">
      <c r="A48" s="25" t="s">
        <v>136</v>
      </c>
    </row>
  </sheetData>
  <mergeCells count="2">
    <mergeCell ref="L2:L3"/>
    <mergeCell ref="A1:L1"/>
  </mergeCells>
  <phoneticPr fontId="12" type="noConversion"/>
  <printOptions horizontalCentered="1"/>
  <pageMargins left="0.19685039370078741" right="0.19685039370078741" top="0" bottom="0" header="0.51181102362204722" footer="0.51181102362204722"/>
  <pageSetup paperSize="9"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topLeftCell="A9" zoomScaleNormal="100" workbookViewId="0">
      <selection activeCell="A28" sqref="A28"/>
    </sheetView>
  </sheetViews>
  <sheetFormatPr defaultColWidth="9.109375" defaultRowHeight="13.2" x14ac:dyDescent="0.25"/>
  <cols>
    <col min="1" max="1" width="33.88671875" style="230" customWidth="1"/>
    <col min="2" max="2" width="9.109375" style="230"/>
    <col min="3" max="4" width="10.109375" style="230" customWidth="1"/>
    <col min="5" max="5" width="10" style="230" customWidth="1"/>
    <col min="6" max="6" width="11.33203125" style="230" customWidth="1"/>
    <col min="7" max="7" width="9.109375" style="230"/>
    <col min="8" max="8" width="9.6640625" style="230" customWidth="1"/>
    <col min="9" max="10" width="9.88671875" style="230" customWidth="1"/>
    <col min="11" max="11" width="11.109375" style="230" customWidth="1"/>
    <col min="12" max="12" width="11.5546875" style="230" customWidth="1"/>
    <col min="13" max="16384" width="9.109375" style="230"/>
  </cols>
  <sheetData>
    <row r="1" spans="1:12" s="169" customFormat="1" ht="24" customHeight="1" thickBot="1" x14ac:dyDescent="0.3">
      <c r="A1" s="622" t="s">
        <v>241</v>
      </c>
      <c r="B1" s="622"/>
      <c r="C1" s="622"/>
      <c r="D1" s="622"/>
      <c r="E1" s="622"/>
      <c r="F1" s="622"/>
      <c r="G1" s="622"/>
      <c r="H1" s="622"/>
      <c r="I1" s="622"/>
      <c r="J1" s="622"/>
      <c r="K1" s="622"/>
      <c r="L1" s="622"/>
    </row>
    <row r="2" spans="1:12" s="175" customFormat="1" ht="24.75" customHeight="1" thickBot="1" x14ac:dyDescent="0.3">
      <c r="A2" s="170"/>
      <c r="B2" s="630" t="s">
        <v>53</v>
      </c>
      <c r="C2" s="631"/>
      <c r="D2" s="631"/>
      <c r="E2" s="631"/>
      <c r="F2" s="632"/>
      <c r="G2" s="630" t="s">
        <v>44</v>
      </c>
      <c r="H2" s="631"/>
      <c r="I2" s="631"/>
      <c r="J2" s="631"/>
      <c r="K2" s="632"/>
      <c r="L2" s="624" t="s">
        <v>30</v>
      </c>
    </row>
    <row r="3" spans="1:12" s="175" customFormat="1" ht="51" customHeight="1" thickBot="1" x14ac:dyDescent="0.3">
      <c r="A3" s="286" t="s">
        <v>114</v>
      </c>
      <c r="B3" s="222" t="s">
        <v>49</v>
      </c>
      <c r="C3" s="223" t="s">
        <v>40</v>
      </c>
      <c r="D3" s="223" t="s">
        <v>41</v>
      </c>
      <c r="E3" s="223" t="s">
        <v>42</v>
      </c>
      <c r="F3" s="224" t="s">
        <v>30</v>
      </c>
      <c r="G3" s="225" t="s">
        <v>49</v>
      </c>
      <c r="H3" s="223" t="s">
        <v>40</v>
      </c>
      <c r="I3" s="223" t="s">
        <v>41</v>
      </c>
      <c r="J3" s="223" t="s">
        <v>42</v>
      </c>
      <c r="K3" s="224" t="s">
        <v>30</v>
      </c>
      <c r="L3" s="625"/>
    </row>
    <row r="4" spans="1:12" s="169" customFormat="1" ht="13.5" customHeight="1" x14ac:dyDescent="0.25">
      <c r="A4" s="226"/>
      <c r="B4" s="186"/>
      <c r="C4" s="187"/>
      <c r="D4" s="187"/>
      <c r="E4" s="187"/>
      <c r="F4" s="189"/>
      <c r="G4" s="187"/>
      <c r="H4" s="187"/>
      <c r="I4" s="187"/>
      <c r="J4" s="187"/>
      <c r="K4" s="189"/>
      <c r="L4" s="185"/>
    </row>
    <row r="5" spans="1:12" s="169" customFormat="1" x14ac:dyDescent="0.25">
      <c r="A5" s="316" t="s">
        <v>33</v>
      </c>
      <c r="B5" s="290"/>
      <c r="C5" s="291"/>
      <c r="D5" s="291"/>
      <c r="E5" s="291"/>
      <c r="F5" s="293"/>
      <c r="G5" s="291"/>
      <c r="H5" s="291"/>
      <c r="I5" s="291"/>
      <c r="J5" s="291"/>
      <c r="K5" s="293"/>
      <c r="L5" s="294"/>
    </row>
    <row r="6" spans="1:12" s="169" customFormat="1" x14ac:dyDescent="0.25">
      <c r="A6" s="290"/>
      <c r="B6" s="290"/>
      <c r="C6" s="291"/>
      <c r="D6" s="291"/>
      <c r="E6" s="291"/>
      <c r="F6" s="293"/>
      <c r="G6" s="291"/>
      <c r="H6" s="291"/>
      <c r="I6" s="291"/>
      <c r="J6" s="291"/>
      <c r="K6" s="293"/>
      <c r="L6" s="294"/>
    </row>
    <row r="7" spans="1:12" s="169" customFormat="1" x14ac:dyDescent="0.25">
      <c r="A7" s="290" t="s">
        <v>286</v>
      </c>
      <c r="B7" s="290">
        <v>0</v>
      </c>
      <c r="C7" s="291">
        <v>0</v>
      </c>
      <c r="D7" s="291">
        <v>0</v>
      </c>
      <c r="E7" s="291">
        <v>0</v>
      </c>
      <c r="F7" s="293">
        <f t="shared" ref="F7:F15" si="0">SUM(B7:E7)</f>
        <v>0</v>
      </c>
      <c r="G7" s="291">
        <v>0</v>
      </c>
      <c r="H7" s="291">
        <v>0</v>
      </c>
      <c r="I7" s="291">
        <v>0</v>
      </c>
      <c r="J7" s="291">
        <v>0</v>
      </c>
      <c r="K7" s="293">
        <f t="shared" ref="K7:K15" si="1">SUM(G7:J7)</f>
        <v>0</v>
      </c>
      <c r="L7" s="294">
        <f>+K7+F7</f>
        <v>0</v>
      </c>
    </row>
    <row r="8" spans="1:12" s="169" customFormat="1" x14ac:dyDescent="0.25">
      <c r="A8" s="290" t="s">
        <v>81</v>
      </c>
      <c r="B8" s="290">
        <v>0</v>
      </c>
      <c r="C8" s="291">
        <v>0</v>
      </c>
      <c r="D8" s="291">
        <v>0</v>
      </c>
      <c r="E8" s="291">
        <v>0</v>
      </c>
      <c r="F8" s="293">
        <f t="shared" si="0"/>
        <v>0</v>
      </c>
      <c r="G8" s="291">
        <v>0</v>
      </c>
      <c r="H8" s="291">
        <v>0</v>
      </c>
      <c r="I8" s="291">
        <v>0</v>
      </c>
      <c r="J8" s="291">
        <v>0</v>
      </c>
      <c r="K8" s="293">
        <f t="shared" si="1"/>
        <v>0</v>
      </c>
      <c r="L8" s="294">
        <f t="shared" ref="L8:L32" si="2">+K8+F8</f>
        <v>0</v>
      </c>
    </row>
    <row r="9" spans="1:12" s="169" customFormat="1" x14ac:dyDescent="0.25">
      <c r="A9" s="290" t="s">
        <v>287</v>
      </c>
      <c r="B9" s="290">
        <v>0</v>
      </c>
      <c r="C9" s="291">
        <v>0</v>
      </c>
      <c r="D9" s="291">
        <v>0</v>
      </c>
      <c r="E9" s="291">
        <v>0</v>
      </c>
      <c r="F9" s="293">
        <f t="shared" si="0"/>
        <v>0</v>
      </c>
      <c r="G9" s="291">
        <v>0</v>
      </c>
      <c r="H9" s="291">
        <v>0</v>
      </c>
      <c r="I9" s="291">
        <v>0</v>
      </c>
      <c r="J9" s="291">
        <v>0</v>
      </c>
      <c r="K9" s="293">
        <f t="shared" si="1"/>
        <v>0</v>
      </c>
      <c r="L9" s="294">
        <f t="shared" si="2"/>
        <v>0</v>
      </c>
    </row>
    <row r="10" spans="1:12" s="169" customFormat="1" x14ac:dyDescent="0.25">
      <c r="A10" s="290" t="s">
        <v>288</v>
      </c>
      <c r="B10" s="290">
        <v>0</v>
      </c>
      <c r="C10" s="291">
        <v>0</v>
      </c>
      <c r="D10" s="291">
        <v>0</v>
      </c>
      <c r="E10" s="291">
        <v>0</v>
      </c>
      <c r="F10" s="293">
        <f t="shared" si="0"/>
        <v>0</v>
      </c>
      <c r="G10" s="291">
        <v>0</v>
      </c>
      <c r="H10" s="291">
        <v>0</v>
      </c>
      <c r="I10" s="291">
        <v>0</v>
      </c>
      <c r="J10" s="291">
        <v>0</v>
      </c>
      <c r="K10" s="293">
        <f t="shared" si="1"/>
        <v>0</v>
      </c>
      <c r="L10" s="294">
        <f t="shared" si="2"/>
        <v>0</v>
      </c>
    </row>
    <row r="11" spans="1:12" s="169" customFormat="1" x14ac:dyDescent="0.25">
      <c r="A11" s="290" t="s">
        <v>289</v>
      </c>
      <c r="B11" s="290">
        <v>0</v>
      </c>
      <c r="C11" s="291">
        <v>0</v>
      </c>
      <c r="D11" s="291">
        <v>0</v>
      </c>
      <c r="E11" s="291">
        <v>0</v>
      </c>
      <c r="F11" s="293">
        <f t="shared" si="0"/>
        <v>0</v>
      </c>
      <c r="G11" s="291">
        <v>0</v>
      </c>
      <c r="H11" s="291">
        <v>0</v>
      </c>
      <c r="I11" s="291">
        <v>0</v>
      </c>
      <c r="J11" s="291">
        <v>0</v>
      </c>
      <c r="K11" s="293">
        <f t="shared" si="1"/>
        <v>0</v>
      </c>
      <c r="L11" s="294">
        <f t="shared" si="2"/>
        <v>0</v>
      </c>
    </row>
    <row r="12" spans="1:12" s="169" customFormat="1" x14ac:dyDescent="0.25">
      <c r="A12" s="290" t="s">
        <v>104</v>
      </c>
      <c r="B12" s="290">
        <v>0</v>
      </c>
      <c r="C12" s="291">
        <v>0</v>
      </c>
      <c r="D12" s="291">
        <v>0</v>
      </c>
      <c r="E12" s="291">
        <v>0</v>
      </c>
      <c r="F12" s="293">
        <f t="shared" si="0"/>
        <v>0</v>
      </c>
      <c r="G12" s="291">
        <v>0</v>
      </c>
      <c r="H12" s="291">
        <v>0</v>
      </c>
      <c r="I12" s="291">
        <v>0</v>
      </c>
      <c r="J12" s="291">
        <v>0</v>
      </c>
      <c r="K12" s="293">
        <f t="shared" si="1"/>
        <v>0</v>
      </c>
      <c r="L12" s="294">
        <f t="shared" si="2"/>
        <v>0</v>
      </c>
    </row>
    <row r="13" spans="1:12" s="169" customFormat="1" x14ac:dyDescent="0.25">
      <c r="A13" s="290" t="s">
        <v>253</v>
      </c>
      <c r="B13" s="290">
        <v>0</v>
      </c>
      <c r="C13" s="291">
        <v>0</v>
      </c>
      <c r="D13" s="291">
        <v>0</v>
      </c>
      <c r="E13" s="291">
        <v>0</v>
      </c>
      <c r="F13" s="293">
        <f t="shared" si="0"/>
        <v>0</v>
      </c>
      <c r="G13" s="291">
        <v>0</v>
      </c>
      <c r="H13" s="291">
        <v>0</v>
      </c>
      <c r="I13" s="291">
        <v>0</v>
      </c>
      <c r="J13" s="291">
        <v>0</v>
      </c>
      <c r="K13" s="293">
        <f t="shared" si="1"/>
        <v>0</v>
      </c>
      <c r="L13" s="294">
        <f t="shared" si="2"/>
        <v>0</v>
      </c>
    </row>
    <row r="14" spans="1:12" s="169" customFormat="1" x14ac:dyDescent="0.25">
      <c r="A14" s="290" t="s">
        <v>139</v>
      </c>
      <c r="B14" s="290">
        <v>0</v>
      </c>
      <c r="C14" s="291">
        <v>0</v>
      </c>
      <c r="D14" s="291">
        <v>0</v>
      </c>
      <c r="E14" s="291">
        <v>0</v>
      </c>
      <c r="F14" s="293">
        <f t="shared" si="0"/>
        <v>0</v>
      </c>
      <c r="G14" s="291">
        <v>0</v>
      </c>
      <c r="H14" s="291">
        <v>0</v>
      </c>
      <c r="I14" s="291">
        <v>0</v>
      </c>
      <c r="J14" s="291">
        <v>0</v>
      </c>
      <c r="K14" s="293">
        <f t="shared" si="1"/>
        <v>0</v>
      </c>
      <c r="L14" s="294">
        <f t="shared" si="2"/>
        <v>0</v>
      </c>
    </row>
    <row r="15" spans="1:12" s="169" customFormat="1" x14ac:dyDescent="0.25">
      <c r="A15" s="290" t="s">
        <v>290</v>
      </c>
      <c r="B15" s="290">
        <v>0</v>
      </c>
      <c r="C15" s="291">
        <v>0</v>
      </c>
      <c r="D15" s="291">
        <v>0</v>
      </c>
      <c r="E15" s="291">
        <v>0</v>
      </c>
      <c r="F15" s="293">
        <f t="shared" si="0"/>
        <v>0</v>
      </c>
      <c r="G15" s="291">
        <v>0</v>
      </c>
      <c r="H15" s="291">
        <v>0</v>
      </c>
      <c r="I15" s="291">
        <v>0</v>
      </c>
      <c r="J15" s="291">
        <v>0</v>
      </c>
      <c r="K15" s="293">
        <f t="shared" si="1"/>
        <v>0</v>
      </c>
      <c r="L15" s="294">
        <f t="shared" si="2"/>
        <v>0</v>
      </c>
    </row>
    <row r="16" spans="1:12" s="169" customFormat="1" x14ac:dyDescent="0.25">
      <c r="A16" s="290"/>
      <c r="B16" s="295"/>
      <c r="C16" s="296"/>
      <c r="D16" s="296"/>
      <c r="E16" s="296"/>
      <c r="F16" s="298"/>
      <c r="G16" s="296"/>
      <c r="H16" s="296"/>
      <c r="I16" s="296"/>
      <c r="J16" s="296"/>
      <c r="K16" s="298"/>
      <c r="L16" s="299"/>
    </row>
    <row r="17" spans="1:12" s="169" customFormat="1" x14ac:dyDescent="0.25">
      <c r="A17" s="317" t="s">
        <v>55</v>
      </c>
      <c r="B17" s="301">
        <f t="shared" ref="B17:K17" si="3">SUM(B7:B15)</f>
        <v>0</v>
      </c>
      <c r="C17" s="302">
        <f t="shared" si="3"/>
        <v>0</v>
      </c>
      <c r="D17" s="302">
        <f t="shared" si="3"/>
        <v>0</v>
      </c>
      <c r="E17" s="302">
        <f t="shared" si="3"/>
        <v>0</v>
      </c>
      <c r="F17" s="304">
        <f t="shared" si="3"/>
        <v>0</v>
      </c>
      <c r="G17" s="302">
        <f t="shared" si="3"/>
        <v>0</v>
      </c>
      <c r="H17" s="302">
        <f t="shared" si="3"/>
        <v>0</v>
      </c>
      <c r="I17" s="302">
        <f t="shared" si="3"/>
        <v>0</v>
      </c>
      <c r="J17" s="302">
        <f t="shared" si="3"/>
        <v>0</v>
      </c>
      <c r="K17" s="304">
        <f t="shared" si="3"/>
        <v>0</v>
      </c>
      <c r="L17" s="305">
        <f t="shared" si="2"/>
        <v>0</v>
      </c>
    </row>
    <row r="18" spans="1:12" s="169" customFormat="1" x14ac:dyDescent="0.25">
      <c r="A18" s="317"/>
      <c r="B18" s="290"/>
      <c r="C18" s="291"/>
      <c r="D18" s="291"/>
      <c r="E18" s="291"/>
      <c r="F18" s="293"/>
      <c r="G18" s="291"/>
      <c r="H18" s="291"/>
      <c r="I18" s="291"/>
      <c r="J18" s="291"/>
      <c r="K18" s="293"/>
      <c r="L18" s="294"/>
    </row>
    <row r="19" spans="1:12" s="169" customFormat="1" x14ac:dyDescent="0.25">
      <c r="A19" s="317"/>
      <c r="B19" s="290"/>
      <c r="C19" s="291"/>
      <c r="D19" s="291"/>
      <c r="E19" s="291"/>
      <c r="F19" s="293"/>
      <c r="G19" s="291"/>
      <c r="H19" s="291"/>
      <c r="I19" s="291"/>
      <c r="J19" s="291"/>
      <c r="K19" s="293"/>
      <c r="L19" s="294"/>
    </row>
    <row r="20" spans="1:12" s="169" customFormat="1" x14ac:dyDescent="0.25">
      <c r="A20" s="316" t="s">
        <v>34</v>
      </c>
      <c r="B20" s="290"/>
      <c r="C20" s="291"/>
      <c r="D20" s="291"/>
      <c r="E20" s="291"/>
      <c r="F20" s="293"/>
      <c r="G20" s="291"/>
      <c r="H20" s="291"/>
      <c r="I20" s="291"/>
      <c r="J20" s="291"/>
      <c r="K20" s="293"/>
      <c r="L20" s="294"/>
    </row>
    <row r="21" spans="1:12" s="169" customFormat="1" x14ac:dyDescent="0.25">
      <c r="A21" s="290"/>
      <c r="B21" s="290"/>
      <c r="C21" s="291"/>
      <c r="D21" s="291"/>
      <c r="E21" s="291"/>
      <c r="F21" s="293"/>
      <c r="G21" s="291"/>
      <c r="H21" s="291"/>
      <c r="I21" s="291"/>
      <c r="J21" s="291"/>
      <c r="K21" s="293"/>
      <c r="L21" s="294"/>
    </row>
    <row r="22" spans="1:12" s="169" customFormat="1" x14ac:dyDescent="0.25">
      <c r="A22" s="290" t="s">
        <v>82</v>
      </c>
      <c r="B22" s="290">
        <v>0</v>
      </c>
      <c r="C22" s="291">
        <v>0</v>
      </c>
      <c r="D22" s="291">
        <v>0</v>
      </c>
      <c r="E22" s="291">
        <v>0</v>
      </c>
      <c r="F22" s="293">
        <f>SUM(B22:E22)</f>
        <v>0</v>
      </c>
      <c r="G22" s="291">
        <v>0</v>
      </c>
      <c r="H22" s="291">
        <v>0</v>
      </c>
      <c r="I22" s="291">
        <v>0</v>
      </c>
      <c r="J22" s="291">
        <v>0</v>
      </c>
      <c r="K22" s="293">
        <f>SUM(G22:J22)</f>
        <v>0</v>
      </c>
      <c r="L22" s="294">
        <f>+K22+F22</f>
        <v>0</v>
      </c>
    </row>
    <row r="23" spans="1:12" s="169" customFormat="1" x14ac:dyDescent="0.25">
      <c r="A23" s="290" t="s">
        <v>204</v>
      </c>
      <c r="B23" s="290">
        <v>0</v>
      </c>
      <c r="C23" s="291">
        <v>0</v>
      </c>
      <c r="D23" s="291">
        <v>0</v>
      </c>
      <c r="E23" s="291">
        <v>0</v>
      </c>
      <c r="F23" s="293">
        <f t="shared" ref="F23:F32" si="4">SUM(B23:E23)</f>
        <v>0</v>
      </c>
      <c r="G23" s="291">
        <v>1</v>
      </c>
      <c r="H23" s="291">
        <v>0</v>
      </c>
      <c r="I23" s="291">
        <v>0</v>
      </c>
      <c r="J23" s="291">
        <v>0</v>
      </c>
      <c r="K23" s="293">
        <f t="shared" ref="K23:K32" si="5">SUM(G23:J23)</f>
        <v>1</v>
      </c>
      <c r="L23" s="294">
        <f t="shared" si="2"/>
        <v>1</v>
      </c>
    </row>
    <row r="24" spans="1:12" s="169" customFormat="1" x14ac:dyDescent="0.25">
      <c r="A24" s="290" t="s">
        <v>107</v>
      </c>
      <c r="B24" s="290">
        <v>0</v>
      </c>
      <c r="C24" s="291">
        <v>0</v>
      </c>
      <c r="D24" s="291">
        <v>0</v>
      </c>
      <c r="E24" s="291">
        <v>0</v>
      </c>
      <c r="F24" s="293">
        <f t="shared" si="4"/>
        <v>0</v>
      </c>
      <c r="G24" s="291">
        <v>1</v>
      </c>
      <c r="H24" s="291">
        <v>0</v>
      </c>
      <c r="I24" s="291">
        <v>0</v>
      </c>
      <c r="J24" s="291">
        <v>0</v>
      </c>
      <c r="K24" s="293">
        <f t="shared" si="5"/>
        <v>1</v>
      </c>
      <c r="L24" s="294">
        <f t="shared" si="2"/>
        <v>1</v>
      </c>
    </row>
    <row r="25" spans="1:12" s="169" customFormat="1" x14ac:dyDescent="0.25">
      <c r="A25" s="290" t="s">
        <v>256</v>
      </c>
      <c r="B25" s="290">
        <v>0</v>
      </c>
      <c r="C25" s="291">
        <v>0</v>
      </c>
      <c r="D25" s="291">
        <v>0</v>
      </c>
      <c r="E25" s="291">
        <v>0</v>
      </c>
      <c r="F25" s="293">
        <f t="shared" si="4"/>
        <v>0</v>
      </c>
      <c r="G25" s="291">
        <v>0</v>
      </c>
      <c r="H25" s="291">
        <v>0</v>
      </c>
      <c r="I25" s="291">
        <v>0</v>
      </c>
      <c r="J25" s="291">
        <v>0</v>
      </c>
      <c r="K25" s="293">
        <f t="shared" si="5"/>
        <v>0</v>
      </c>
      <c r="L25" s="294">
        <f t="shared" si="2"/>
        <v>0</v>
      </c>
    </row>
    <row r="26" spans="1:12" s="169" customFormat="1" x14ac:dyDescent="0.25">
      <c r="A26" s="290" t="s">
        <v>205</v>
      </c>
      <c r="B26" s="290">
        <v>0</v>
      </c>
      <c r="C26" s="291">
        <v>0</v>
      </c>
      <c r="D26" s="291">
        <v>0</v>
      </c>
      <c r="E26" s="291">
        <v>0</v>
      </c>
      <c r="F26" s="293">
        <f t="shared" si="4"/>
        <v>0</v>
      </c>
      <c r="G26" s="291">
        <v>0</v>
      </c>
      <c r="H26" s="291">
        <v>0</v>
      </c>
      <c r="I26" s="291">
        <v>0</v>
      </c>
      <c r="J26" s="291">
        <v>0</v>
      </c>
      <c r="K26" s="293">
        <f t="shared" si="5"/>
        <v>0</v>
      </c>
      <c r="L26" s="294">
        <f t="shared" si="2"/>
        <v>0</v>
      </c>
    </row>
    <row r="27" spans="1:12" s="169" customFormat="1" x14ac:dyDescent="0.25">
      <c r="A27" s="290" t="s">
        <v>304</v>
      </c>
      <c r="B27" s="290">
        <v>0</v>
      </c>
      <c r="C27" s="291">
        <v>0</v>
      </c>
      <c r="D27" s="291">
        <v>0</v>
      </c>
      <c r="E27" s="291">
        <v>0</v>
      </c>
      <c r="F27" s="293">
        <f t="shared" si="4"/>
        <v>0</v>
      </c>
      <c r="G27" s="291">
        <v>0</v>
      </c>
      <c r="H27" s="291">
        <v>0</v>
      </c>
      <c r="I27" s="291">
        <v>0</v>
      </c>
      <c r="J27" s="291">
        <v>0</v>
      </c>
      <c r="K27" s="293">
        <f t="shared" si="5"/>
        <v>0</v>
      </c>
      <c r="L27" s="294">
        <f t="shared" si="2"/>
        <v>0</v>
      </c>
    </row>
    <row r="28" spans="1:12" s="169" customFormat="1" x14ac:dyDescent="0.25">
      <c r="A28" s="290" t="s">
        <v>116</v>
      </c>
      <c r="B28" s="290">
        <v>0</v>
      </c>
      <c r="C28" s="291">
        <v>0</v>
      </c>
      <c r="D28" s="291">
        <v>0</v>
      </c>
      <c r="E28" s="291">
        <v>0</v>
      </c>
      <c r="F28" s="293">
        <f t="shared" si="4"/>
        <v>0</v>
      </c>
      <c r="G28" s="291">
        <v>0</v>
      </c>
      <c r="H28" s="291">
        <v>0</v>
      </c>
      <c r="I28" s="291">
        <v>0</v>
      </c>
      <c r="J28" s="291">
        <v>0</v>
      </c>
      <c r="K28" s="293">
        <f t="shared" si="5"/>
        <v>0</v>
      </c>
      <c r="L28" s="294">
        <f t="shared" si="2"/>
        <v>0</v>
      </c>
    </row>
    <row r="29" spans="1:12" s="169" customFormat="1" x14ac:dyDescent="0.25">
      <c r="A29" s="290" t="s">
        <v>83</v>
      </c>
      <c r="B29" s="290">
        <v>0</v>
      </c>
      <c r="C29" s="291">
        <v>0</v>
      </c>
      <c r="D29" s="291">
        <v>0</v>
      </c>
      <c r="E29" s="291">
        <v>0</v>
      </c>
      <c r="F29" s="293">
        <f t="shared" si="4"/>
        <v>0</v>
      </c>
      <c r="G29" s="291">
        <v>0</v>
      </c>
      <c r="H29" s="291">
        <v>0</v>
      </c>
      <c r="I29" s="291">
        <v>0</v>
      </c>
      <c r="J29" s="291">
        <v>0</v>
      </c>
      <c r="K29" s="293">
        <f t="shared" si="5"/>
        <v>0</v>
      </c>
      <c r="L29" s="294">
        <f t="shared" si="2"/>
        <v>0</v>
      </c>
    </row>
    <row r="30" spans="1:12" s="169" customFormat="1" x14ac:dyDescent="0.25">
      <c r="A30" s="290" t="s">
        <v>84</v>
      </c>
      <c r="B30" s="290">
        <v>0</v>
      </c>
      <c r="C30" s="291">
        <v>0</v>
      </c>
      <c r="D30" s="291">
        <v>0</v>
      </c>
      <c r="E30" s="291">
        <v>0</v>
      </c>
      <c r="F30" s="293">
        <f t="shared" si="4"/>
        <v>0</v>
      </c>
      <c r="G30" s="291">
        <v>0</v>
      </c>
      <c r="H30" s="291">
        <v>0</v>
      </c>
      <c r="I30" s="291">
        <v>0</v>
      </c>
      <c r="J30" s="291">
        <v>0</v>
      </c>
      <c r="K30" s="293">
        <f t="shared" si="5"/>
        <v>0</v>
      </c>
      <c r="L30" s="294">
        <f t="shared" si="2"/>
        <v>0</v>
      </c>
    </row>
    <row r="31" spans="1:12" s="169" customFormat="1" x14ac:dyDescent="0.25">
      <c r="A31" s="290" t="s">
        <v>85</v>
      </c>
      <c r="B31" s="290">
        <v>0</v>
      </c>
      <c r="C31" s="291">
        <v>0</v>
      </c>
      <c r="D31" s="291">
        <v>0</v>
      </c>
      <c r="E31" s="291">
        <v>0</v>
      </c>
      <c r="F31" s="293">
        <f t="shared" si="4"/>
        <v>0</v>
      </c>
      <c r="G31" s="291">
        <v>0</v>
      </c>
      <c r="H31" s="291">
        <v>0</v>
      </c>
      <c r="I31" s="291">
        <v>0</v>
      </c>
      <c r="J31" s="291">
        <v>0</v>
      </c>
      <c r="K31" s="293">
        <f t="shared" si="5"/>
        <v>0</v>
      </c>
      <c r="L31" s="294">
        <f t="shared" si="2"/>
        <v>0</v>
      </c>
    </row>
    <row r="32" spans="1:12" s="169" customFormat="1" x14ac:dyDescent="0.25">
      <c r="A32" s="290" t="s">
        <v>86</v>
      </c>
      <c r="B32" s="290">
        <v>0</v>
      </c>
      <c r="C32" s="291">
        <v>0</v>
      </c>
      <c r="D32" s="291">
        <v>0</v>
      </c>
      <c r="E32" s="291">
        <v>0</v>
      </c>
      <c r="F32" s="293">
        <f t="shared" si="4"/>
        <v>0</v>
      </c>
      <c r="G32" s="291">
        <v>0</v>
      </c>
      <c r="H32" s="291">
        <v>0</v>
      </c>
      <c r="I32" s="291">
        <v>0</v>
      </c>
      <c r="J32" s="291">
        <v>0</v>
      </c>
      <c r="K32" s="293">
        <f t="shared" si="5"/>
        <v>0</v>
      </c>
      <c r="L32" s="294">
        <f t="shared" si="2"/>
        <v>0</v>
      </c>
    </row>
    <row r="33" spans="1:12" s="169" customFormat="1" x14ac:dyDescent="0.25">
      <c r="A33" s="290"/>
      <c r="B33" s="295"/>
      <c r="C33" s="296"/>
      <c r="D33" s="296"/>
      <c r="E33" s="296"/>
      <c r="F33" s="298"/>
      <c r="G33" s="296"/>
      <c r="H33" s="296"/>
      <c r="I33" s="296"/>
      <c r="J33" s="296"/>
      <c r="K33" s="298"/>
      <c r="L33" s="299"/>
    </row>
    <row r="34" spans="1:12" s="169" customFormat="1" x14ac:dyDescent="0.25">
      <c r="A34" s="317" t="s">
        <v>30</v>
      </c>
      <c r="B34" s="301">
        <f t="shared" ref="B34:K34" si="6">SUM(B22:B32)</f>
        <v>0</v>
      </c>
      <c r="C34" s="302">
        <f t="shared" si="6"/>
        <v>0</v>
      </c>
      <c r="D34" s="302">
        <f t="shared" si="6"/>
        <v>0</v>
      </c>
      <c r="E34" s="302">
        <f t="shared" si="6"/>
        <v>0</v>
      </c>
      <c r="F34" s="304">
        <f t="shared" si="6"/>
        <v>0</v>
      </c>
      <c r="G34" s="302">
        <f t="shared" si="6"/>
        <v>2</v>
      </c>
      <c r="H34" s="302">
        <f t="shared" si="6"/>
        <v>0</v>
      </c>
      <c r="I34" s="302">
        <f t="shared" si="6"/>
        <v>0</v>
      </c>
      <c r="J34" s="302">
        <f t="shared" si="6"/>
        <v>0</v>
      </c>
      <c r="K34" s="304">
        <f t="shared" si="6"/>
        <v>2</v>
      </c>
      <c r="L34" s="305">
        <f>+K34+F34</f>
        <v>2</v>
      </c>
    </row>
    <row r="35" spans="1:12" s="169" customFormat="1" ht="6" customHeight="1" thickBot="1" x14ac:dyDescent="0.3">
      <c r="A35" s="227"/>
      <c r="B35" s="200"/>
      <c r="C35" s="201"/>
      <c r="D35" s="201"/>
      <c r="E35" s="201"/>
      <c r="F35" s="203"/>
      <c r="G35" s="201"/>
      <c r="H35" s="201"/>
      <c r="I35" s="201"/>
      <c r="J35" s="201"/>
      <c r="K35" s="203"/>
      <c r="L35" s="204"/>
    </row>
    <row r="36" spans="1:12" s="169" customFormat="1" ht="4.5" customHeight="1" x14ac:dyDescent="0.25">
      <c r="A36" s="288"/>
      <c r="B36" s="187"/>
      <c r="C36" s="187"/>
      <c r="D36" s="187"/>
      <c r="E36" s="187"/>
      <c r="F36" s="187"/>
      <c r="G36" s="187"/>
      <c r="H36" s="187"/>
      <c r="I36" s="187"/>
      <c r="J36" s="187"/>
      <c r="K36" s="187"/>
      <c r="L36" s="187"/>
    </row>
    <row r="37" spans="1:12" s="169" customFormat="1" ht="24" customHeight="1" thickBot="1" x14ac:dyDescent="0.3">
      <c r="A37" s="622" t="s">
        <v>242</v>
      </c>
      <c r="B37" s="622"/>
      <c r="C37" s="622"/>
      <c r="D37" s="622"/>
      <c r="E37" s="622"/>
      <c r="F37" s="622"/>
      <c r="G37" s="622"/>
      <c r="H37" s="622"/>
      <c r="I37" s="622"/>
      <c r="J37" s="622"/>
      <c r="K37" s="622"/>
      <c r="L37" s="622"/>
    </row>
    <row r="38" spans="1:12" s="175" customFormat="1" ht="24.75" customHeight="1" thickBot="1" x14ac:dyDescent="0.3">
      <c r="A38" s="287"/>
      <c r="B38" s="627" t="s">
        <v>53</v>
      </c>
      <c r="C38" s="628"/>
      <c r="D38" s="628"/>
      <c r="E38" s="628"/>
      <c r="F38" s="629"/>
      <c r="G38" s="627" t="s">
        <v>44</v>
      </c>
      <c r="H38" s="628"/>
      <c r="I38" s="628"/>
      <c r="J38" s="628"/>
      <c r="K38" s="629"/>
      <c r="L38" s="626" t="s">
        <v>30</v>
      </c>
    </row>
    <row r="39" spans="1:12" s="175" customFormat="1" ht="51" customHeight="1" thickBot="1" x14ac:dyDescent="0.3">
      <c r="A39" s="286" t="s">
        <v>114</v>
      </c>
      <c r="B39" s="222" t="s">
        <v>49</v>
      </c>
      <c r="C39" s="223" t="s">
        <v>40</v>
      </c>
      <c r="D39" s="223" t="s">
        <v>41</v>
      </c>
      <c r="E39" s="223" t="s">
        <v>42</v>
      </c>
      <c r="F39" s="224" t="s">
        <v>30</v>
      </c>
      <c r="G39" s="225" t="s">
        <v>49</v>
      </c>
      <c r="H39" s="223" t="s">
        <v>40</v>
      </c>
      <c r="I39" s="223" t="s">
        <v>41</v>
      </c>
      <c r="J39" s="223" t="s">
        <v>42</v>
      </c>
      <c r="K39" s="224" t="s">
        <v>30</v>
      </c>
      <c r="L39" s="625"/>
    </row>
    <row r="40" spans="1:12" s="175" customFormat="1" ht="12" customHeight="1" x14ac:dyDescent="0.25">
      <c r="A40" s="228"/>
      <c r="B40" s="208"/>
      <c r="C40" s="209"/>
      <c r="D40" s="209"/>
      <c r="E40" s="209"/>
      <c r="F40" s="189"/>
      <c r="G40" s="209"/>
      <c r="H40" s="209"/>
      <c r="I40" s="209"/>
      <c r="J40" s="187"/>
      <c r="K40" s="189"/>
      <c r="L40" s="174"/>
    </row>
    <row r="41" spans="1:12" s="169" customFormat="1" x14ac:dyDescent="0.25">
      <c r="A41" s="316" t="s">
        <v>11</v>
      </c>
      <c r="B41" s="290"/>
      <c r="C41" s="291"/>
      <c r="D41" s="291"/>
      <c r="E41" s="291"/>
      <c r="F41" s="293"/>
      <c r="G41" s="291"/>
      <c r="H41" s="291"/>
      <c r="I41" s="291"/>
      <c r="J41" s="291"/>
      <c r="K41" s="293"/>
      <c r="L41" s="294"/>
    </row>
    <row r="42" spans="1:12" s="169" customFormat="1" x14ac:dyDescent="0.25">
      <c r="A42" s="290"/>
      <c r="B42" s="290"/>
      <c r="C42" s="291"/>
      <c r="D42" s="291"/>
      <c r="E42" s="291"/>
      <c r="F42" s="293"/>
      <c r="G42" s="291"/>
      <c r="H42" s="291"/>
      <c r="I42" s="291"/>
      <c r="J42" s="291"/>
      <c r="K42" s="293"/>
      <c r="L42" s="294"/>
    </row>
    <row r="43" spans="1:12" s="169" customFormat="1" x14ac:dyDescent="0.25">
      <c r="A43" s="290" t="s">
        <v>257</v>
      </c>
      <c r="B43" s="290">
        <v>0</v>
      </c>
      <c r="C43" s="291">
        <v>0</v>
      </c>
      <c r="D43" s="291">
        <v>0</v>
      </c>
      <c r="E43" s="291">
        <v>0</v>
      </c>
      <c r="F43" s="293">
        <f>SUM(B43:E43)</f>
        <v>0</v>
      </c>
      <c r="G43" s="291">
        <v>0</v>
      </c>
      <c r="H43" s="291">
        <v>0</v>
      </c>
      <c r="I43" s="291">
        <v>0</v>
      </c>
      <c r="J43" s="291">
        <v>0</v>
      </c>
      <c r="K43" s="293">
        <f>SUM(G43:J43)</f>
        <v>0</v>
      </c>
      <c r="L43" s="294">
        <f>+K43+F43</f>
        <v>0</v>
      </c>
    </row>
    <row r="44" spans="1:12" s="169" customFormat="1" x14ac:dyDescent="0.25">
      <c r="A44" s="290" t="s">
        <v>258</v>
      </c>
      <c r="B44" s="290">
        <v>0</v>
      </c>
      <c r="C44" s="291">
        <v>0</v>
      </c>
      <c r="D44" s="291">
        <v>0</v>
      </c>
      <c r="E44" s="291">
        <v>0</v>
      </c>
      <c r="F44" s="293">
        <f t="shared" ref="F44:F49" si="7">SUM(B44:E44)</f>
        <v>0</v>
      </c>
      <c r="G44" s="291">
        <v>0</v>
      </c>
      <c r="H44" s="291">
        <v>0</v>
      </c>
      <c r="I44" s="291">
        <v>0</v>
      </c>
      <c r="J44" s="291">
        <v>0</v>
      </c>
      <c r="K44" s="293">
        <f t="shared" ref="K44:K49" si="8">SUM(G44:J44)</f>
        <v>0</v>
      </c>
      <c r="L44" s="294">
        <f t="shared" ref="L44:L67" si="9">+K44+F44</f>
        <v>0</v>
      </c>
    </row>
    <row r="45" spans="1:12" s="169" customFormat="1" x14ac:dyDescent="0.25">
      <c r="A45" s="290" t="s">
        <v>259</v>
      </c>
      <c r="B45" s="290">
        <v>0</v>
      </c>
      <c r="C45" s="291">
        <v>0</v>
      </c>
      <c r="D45" s="291">
        <v>0</v>
      </c>
      <c r="E45" s="291">
        <v>0</v>
      </c>
      <c r="F45" s="293">
        <f t="shared" si="7"/>
        <v>0</v>
      </c>
      <c r="G45" s="291">
        <v>0</v>
      </c>
      <c r="H45" s="291">
        <v>0</v>
      </c>
      <c r="I45" s="291">
        <v>0</v>
      </c>
      <c r="J45" s="291">
        <v>0</v>
      </c>
      <c r="K45" s="293">
        <f t="shared" si="8"/>
        <v>0</v>
      </c>
      <c r="L45" s="294">
        <f t="shared" si="9"/>
        <v>0</v>
      </c>
    </row>
    <row r="46" spans="1:12" s="169" customFormat="1" x14ac:dyDescent="0.25">
      <c r="A46" s="290" t="s">
        <v>260</v>
      </c>
      <c r="B46" s="290">
        <v>0</v>
      </c>
      <c r="C46" s="291">
        <v>0</v>
      </c>
      <c r="D46" s="291">
        <v>0</v>
      </c>
      <c r="E46" s="291">
        <v>0</v>
      </c>
      <c r="F46" s="293">
        <f t="shared" si="7"/>
        <v>0</v>
      </c>
      <c r="G46" s="291">
        <v>0</v>
      </c>
      <c r="H46" s="291">
        <v>0</v>
      </c>
      <c r="I46" s="291">
        <v>0</v>
      </c>
      <c r="J46" s="291">
        <v>0</v>
      </c>
      <c r="K46" s="293">
        <f t="shared" si="8"/>
        <v>0</v>
      </c>
      <c r="L46" s="294">
        <f t="shared" si="9"/>
        <v>0</v>
      </c>
    </row>
    <row r="47" spans="1:12" s="169" customFormat="1" x14ac:dyDescent="0.25">
      <c r="A47" s="290" t="s">
        <v>261</v>
      </c>
      <c r="B47" s="290">
        <v>0</v>
      </c>
      <c r="C47" s="291">
        <v>0</v>
      </c>
      <c r="D47" s="291">
        <v>0</v>
      </c>
      <c r="E47" s="291">
        <v>0</v>
      </c>
      <c r="F47" s="293">
        <f t="shared" si="7"/>
        <v>0</v>
      </c>
      <c r="G47" s="291">
        <v>0</v>
      </c>
      <c r="H47" s="291">
        <v>0</v>
      </c>
      <c r="I47" s="291">
        <v>0</v>
      </c>
      <c r="J47" s="291">
        <v>0</v>
      </c>
      <c r="K47" s="293">
        <f t="shared" si="8"/>
        <v>0</v>
      </c>
      <c r="L47" s="294">
        <f t="shared" si="9"/>
        <v>0</v>
      </c>
    </row>
    <row r="48" spans="1:12" s="169" customFormat="1" x14ac:dyDescent="0.25">
      <c r="A48" s="290" t="s">
        <v>262</v>
      </c>
      <c r="B48" s="290">
        <v>0</v>
      </c>
      <c r="C48" s="291">
        <v>0</v>
      </c>
      <c r="D48" s="291">
        <v>0</v>
      </c>
      <c r="E48" s="291">
        <v>0</v>
      </c>
      <c r="F48" s="293">
        <f t="shared" si="7"/>
        <v>0</v>
      </c>
      <c r="G48" s="291">
        <v>0</v>
      </c>
      <c r="H48" s="291">
        <v>0</v>
      </c>
      <c r="I48" s="291">
        <v>0</v>
      </c>
      <c r="J48" s="291">
        <v>0</v>
      </c>
      <c r="K48" s="293">
        <f t="shared" si="8"/>
        <v>0</v>
      </c>
      <c r="L48" s="294">
        <f t="shared" si="9"/>
        <v>0</v>
      </c>
    </row>
    <row r="49" spans="1:12" s="169" customFormat="1" x14ac:dyDescent="0.25">
      <c r="A49" s="290" t="s">
        <v>117</v>
      </c>
      <c r="B49" s="290">
        <v>0</v>
      </c>
      <c r="C49" s="291">
        <v>0</v>
      </c>
      <c r="D49" s="291">
        <v>0</v>
      </c>
      <c r="E49" s="291">
        <v>0</v>
      </c>
      <c r="F49" s="293">
        <f t="shared" si="7"/>
        <v>0</v>
      </c>
      <c r="G49" s="291">
        <v>0</v>
      </c>
      <c r="H49" s="291">
        <v>0</v>
      </c>
      <c r="I49" s="291">
        <v>0</v>
      </c>
      <c r="J49" s="291">
        <v>0</v>
      </c>
      <c r="K49" s="293">
        <f t="shared" si="8"/>
        <v>0</v>
      </c>
      <c r="L49" s="294">
        <f t="shared" si="9"/>
        <v>0</v>
      </c>
    </row>
    <row r="50" spans="1:12" s="169" customFormat="1" x14ac:dyDescent="0.25">
      <c r="A50" s="290"/>
      <c r="B50" s="295"/>
      <c r="C50" s="296"/>
      <c r="D50" s="296"/>
      <c r="E50" s="296"/>
      <c r="F50" s="298"/>
      <c r="G50" s="296"/>
      <c r="H50" s="296"/>
      <c r="I50" s="296"/>
      <c r="J50" s="296"/>
      <c r="K50" s="298"/>
      <c r="L50" s="299"/>
    </row>
    <row r="51" spans="1:12" s="169" customFormat="1" x14ac:dyDescent="0.25">
      <c r="A51" s="317" t="s">
        <v>55</v>
      </c>
      <c r="B51" s="301">
        <f t="shared" ref="B51:K51" si="10">SUM(B43:B49)</f>
        <v>0</v>
      </c>
      <c r="C51" s="302">
        <f t="shared" si="10"/>
        <v>0</v>
      </c>
      <c r="D51" s="302">
        <f t="shared" si="10"/>
        <v>0</v>
      </c>
      <c r="E51" s="302">
        <f t="shared" si="10"/>
        <v>0</v>
      </c>
      <c r="F51" s="304">
        <f t="shared" si="10"/>
        <v>0</v>
      </c>
      <c r="G51" s="302">
        <f t="shared" si="10"/>
        <v>0</v>
      </c>
      <c r="H51" s="302">
        <f t="shared" si="10"/>
        <v>0</v>
      </c>
      <c r="I51" s="302">
        <f t="shared" si="10"/>
        <v>0</v>
      </c>
      <c r="J51" s="302">
        <f t="shared" si="10"/>
        <v>0</v>
      </c>
      <c r="K51" s="304">
        <f t="shared" si="10"/>
        <v>0</v>
      </c>
      <c r="L51" s="305">
        <f t="shared" si="9"/>
        <v>0</v>
      </c>
    </row>
    <row r="52" spans="1:12" s="169" customFormat="1" x14ac:dyDescent="0.25">
      <c r="A52" s="317"/>
      <c r="B52" s="290"/>
      <c r="C52" s="291"/>
      <c r="D52" s="291"/>
      <c r="E52" s="291"/>
      <c r="F52" s="293"/>
      <c r="G52" s="291"/>
      <c r="H52" s="291"/>
      <c r="I52" s="291"/>
      <c r="J52" s="291"/>
      <c r="K52" s="293"/>
      <c r="L52" s="294"/>
    </row>
    <row r="53" spans="1:12" s="169" customFormat="1" ht="19.5" customHeight="1" x14ac:dyDescent="0.25">
      <c r="A53" s="290"/>
      <c r="B53" s="290"/>
      <c r="C53" s="291"/>
      <c r="D53" s="291"/>
      <c r="E53" s="291"/>
      <c r="F53" s="293"/>
      <c r="G53" s="291"/>
      <c r="H53" s="291"/>
      <c r="I53" s="291"/>
      <c r="J53" s="291"/>
      <c r="K53" s="293"/>
      <c r="L53" s="294"/>
    </row>
    <row r="54" spans="1:12" s="169" customFormat="1" x14ac:dyDescent="0.25">
      <c r="A54" s="316" t="s">
        <v>35</v>
      </c>
      <c r="B54" s="290"/>
      <c r="C54" s="291"/>
      <c r="D54" s="291"/>
      <c r="E54" s="291"/>
      <c r="F54" s="293"/>
      <c r="G54" s="291"/>
      <c r="H54" s="291"/>
      <c r="I54" s="291"/>
      <c r="J54" s="291"/>
      <c r="K54" s="293"/>
      <c r="L54" s="294"/>
    </row>
    <row r="55" spans="1:12" s="169" customFormat="1" x14ac:dyDescent="0.25">
      <c r="A55" s="290"/>
      <c r="B55" s="290"/>
      <c r="C55" s="291"/>
      <c r="D55" s="291"/>
      <c r="E55" s="291"/>
      <c r="F55" s="293"/>
      <c r="G55" s="291"/>
      <c r="H55" s="291"/>
      <c r="I55" s="291"/>
      <c r="J55" s="291"/>
      <c r="K55" s="293"/>
      <c r="L55" s="294"/>
    </row>
    <row r="56" spans="1:12" s="169" customFormat="1" x14ac:dyDescent="0.25">
      <c r="A56" s="290" t="s">
        <v>263</v>
      </c>
      <c r="B56" s="290">
        <v>0</v>
      </c>
      <c r="C56" s="291">
        <v>0</v>
      </c>
      <c r="D56" s="291">
        <v>0</v>
      </c>
      <c r="E56" s="291">
        <v>0</v>
      </c>
      <c r="F56" s="293">
        <f>SUM(B56:E56)</f>
        <v>0</v>
      </c>
      <c r="G56" s="291">
        <v>0</v>
      </c>
      <c r="H56" s="291">
        <v>0</v>
      </c>
      <c r="I56" s="291">
        <v>0</v>
      </c>
      <c r="J56" s="291">
        <v>0</v>
      </c>
      <c r="K56" s="293">
        <f>SUM(G56:J56)</f>
        <v>0</v>
      </c>
      <c r="L56" s="294">
        <f t="shared" si="9"/>
        <v>0</v>
      </c>
    </row>
    <row r="57" spans="1:12" s="169" customFormat="1" x14ac:dyDescent="0.25">
      <c r="A57" s="290" t="s">
        <v>87</v>
      </c>
      <c r="B57" s="290">
        <v>0</v>
      </c>
      <c r="C57" s="291">
        <v>0</v>
      </c>
      <c r="D57" s="291">
        <v>0</v>
      </c>
      <c r="E57" s="291">
        <v>0</v>
      </c>
      <c r="F57" s="293">
        <f>SUM(B57:E57)</f>
        <v>0</v>
      </c>
      <c r="G57" s="291">
        <v>0</v>
      </c>
      <c r="H57" s="291">
        <v>0</v>
      </c>
      <c r="I57" s="291">
        <v>0</v>
      </c>
      <c r="J57" s="291">
        <v>0</v>
      </c>
      <c r="K57" s="293">
        <f>SUM(G57:J57)</f>
        <v>0</v>
      </c>
      <c r="L57" s="294">
        <f t="shared" si="9"/>
        <v>0</v>
      </c>
    </row>
    <row r="58" spans="1:12" s="169" customFormat="1" x14ac:dyDescent="0.25">
      <c r="A58" s="290"/>
      <c r="B58" s="295"/>
      <c r="C58" s="296"/>
      <c r="D58" s="296"/>
      <c r="E58" s="296"/>
      <c r="F58" s="298"/>
      <c r="G58" s="296"/>
      <c r="H58" s="296"/>
      <c r="I58" s="296"/>
      <c r="J58" s="296"/>
      <c r="K58" s="298"/>
      <c r="L58" s="299"/>
    </row>
    <row r="59" spans="1:12" s="169" customFormat="1" x14ac:dyDescent="0.25">
      <c r="A59" s="317" t="s">
        <v>55</v>
      </c>
      <c r="B59" s="301">
        <f t="shared" ref="B59:K59" si="11">SUM(B56:B57)</f>
        <v>0</v>
      </c>
      <c r="C59" s="302">
        <f t="shared" si="11"/>
        <v>0</v>
      </c>
      <c r="D59" s="302">
        <f t="shared" si="11"/>
        <v>0</v>
      </c>
      <c r="E59" s="302">
        <f t="shared" si="11"/>
        <v>0</v>
      </c>
      <c r="F59" s="304">
        <f t="shared" si="11"/>
        <v>0</v>
      </c>
      <c r="G59" s="302">
        <f t="shared" si="11"/>
        <v>0</v>
      </c>
      <c r="H59" s="302">
        <f t="shared" si="11"/>
        <v>0</v>
      </c>
      <c r="I59" s="302">
        <f t="shared" si="11"/>
        <v>0</v>
      </c>
      <c r="J59" s="302">
        <f t="shared" si="11"/>
        <v>0</v>
      </c>
      <c r="K59" s="304">
        <f t="shared" si="11"/>
        <v>0</v>
      </c>
      <c r="L59" s="305">
        <f t="shared" si="9"/>
        <v>0</v>
      </c>
    </row>
    <row r="60" spans="1:12" s="169" customFormat="1" x14ac:dyDescent="0.25">
      <c r="A60" s="317"/>
      <c r="B60" s="290"/>
      <c r="C60" s="291"/>
      <c r="D60" s="291"/>
      <c r="E60" s="291"/>
      <c r="F60" s="293"/>
      <c r="G60" s="291"/>
      <c r="H60" s="291"/>
      <c r="I60" s="291"/>
      <c r="J60" s="291"/>
      <c r="K60" s="293"/>
      <c r="L60" s="294"/>
    </row>
    <row r="61" spans="1:12" s="169" customFormat="1" ht="12.75" customHeight="1" x14ac:dyDescent="0.25">
      <c r="A61" s="317"/>
      <c r="B61" s="290"/>
      <c r="C61" s="291"/>
      <c r="D61" s="291"/>
      <c r="E61" s="291"/>
      <c r="F61" s="293"/>
      <c r="G61" s="291"/>
      <c r="H61" s="291"/>
      <c r="I61" s="291"/>
      <c r="J61" s="291"/>
      <c r="K61" s="293"/>
      <c r="L61" s="294"/>
    </row>
    <row r="62" spans="1:12" s="169" customFormat="1" ht="21.75" customHeight="1" x14ac:dyDescent="0.25">
      <c r="A62" s="316" t="s">
        <v>12</v>
      </c>
      <c r="B62" s="290"/>
      <c r="C62" s="291"/>
      <c r="D62" s="291"/>
      <c r="E62" s="291"/>
      <c r="F62" s="293"/>
      <c r="G62" s="291"/>
      <c r="H62" s="291"/>
      <c r="I62" s="291"/>
      <c r="J62" s="291"/>
      <c r="K62" s="293"/>
      <c r="L62" s="294"/>
    </row>
    <row r="63" spans="1:12" s="169" customFormat="1" x14ac:dyDescent="0.25">
      <c r="A63" s="290"/>
      <c r="B63" s="290"/>
      <c r="C63" s="291"/>
      <c r="D63" s="291"/>
      <c r="E63" s="291"/>
      <c r="F63" s="293"/>
      <c r="G63" s="291"/>
      <c r="H63" s="291"/>
      <c r="I63" s="291"/>
      <c r="J63" s="291"/>
      <c r="K63" s="293"/>
      <c r="L63" s="294"/>
    </row>
    <row r="64" spans="1:12" s="169" customFormat="1" x14ac:dyDescent="0.25">
      <c r="A64" s="290" t="s">
        <v>198</v>
      </c>
      <c r="B64" s="290">
        <v>0</v>
      </c>
      <c r="C64" s="291">
        <v>0</v>
      </c>
      <c r="D64" s="291">
        <v>0</v>
      </c>
      <c r="E64" s="291">
        <v>0</v>
      </c>
      <c r="F64" s="293">
        <f>SUM(B64:E64)</f>
        <v>0</v>
      </c>
      <c r="G64" s="291">
        <v>0</v>
      </c>
      <c r="H64" s="291">
        <v>0</v>
      </c>
      <c r="I64" s="291">
        <v>0</v>
      </c>
      <c r="J64" s="291">
        <v>0</v>
      </c>
      <c r="K64" s="293">
        <f>SUM(G64:J64)</f>
        <v>0</v>
      </c>
      <c r="L64" s="294">
        <f>+K64+F64</f>
        <v>0</v>
      </c>
    </row>
    <row r="65" spans="1:12" s="169" customFormat="1" x14ac:dyDescent="0.25">
      <c r="A65" s="290" t="s">
        <v>199</v>
      </c>
      <c r="B65" s="290">
        <v>0</v>
      </c>
      <c r="C65" s="291">
        <v>0</v>
      </c>
      <c r="D65" s="291">
        <v>0</v>
      </c>
      <c r="E65" s="291">
        <v>0</v>
      </c>
      <c r="F65" s="293">
        <f>SUM(B65:E65)</f>
        <v>0</v>
      </c>
      <c r="G65" s="291">
        <v>0</v>
      </c>
      <c r="H65" s="291">
        <v>0</v>
      </c>
      <c r="I65" s="291">
        <v>0</v>
      </c>
      <c r="J65" s="291">
        <v>0</v>
      </c>
      <c r="K65" s="293">
        <f>SUM(G65:J65)</f>
        <v>0</v>
      </c>
      <c r="L65" s="294">
        <f t="shared" si="9"/>
        <v>0</v>
      </c>
    </row>
    <row r="66" spans="1:12" s="169" customFormat="1" x14ac:dyDescent="0.25">
      <c r="A66" s="290" t="s">
        <v>206</v>
      </c>
      <c r="B66" s="290">
        <v>0</v>
      </c>
      <c r="C66" s="291">
        <v>0</v>
      </c>
      <c r="D66" s="291">
        <v>0</v>
      </c>
      <c r="E66" s="291">
        <v>0</v>
      </c>
      <c r="F66" s="293">
        <f>SUM(B66:E66)</f>
        <v>0</v>
      </c>
      <c r="G66" s="291">
        <v>0</v>
      </c>
      <c r="H66" s="291">
        <v>0</v>
      </c>
      <c r="I66" s="291">
        <v>0</v>
      </c>
      <c r="J66" s="291">
        <v>0</v>
      </c>
      <c r="K66" s="293">
        <f>SUM(G66:J66)</f>
        <v>0</v>
      </c>
      <c r="L66" s="294">
        <f t="shared" si="9"/>
        <v>0</v>
      </c>
    </row>
    <row r="67" spans="1:12" s="169" customFormat="1" x14ac:dyDescent="0.25">
      <c r="A67" s="290" t="s">
        <v>207</v>
      </c>
      <c r="B67" s="290">
        <v>0</v>
      </c>
      <c r="C67" s="291">
        <v>0</v>
      </c>
      <c r="D67" s="291">
        <v>0</v>
      </c>
      <c r="E67" s="291">
        <v>0</v>
      </c>
      <c r="F67" s="293">
        <f>SUM(B67:E67)</f>
        <v>0</v>
      </c>
      <c r="G67" s="291">
        <v>0</v>
      </c>
      <c r="H67" s="291">
        <v>0</v>
      </c>
      <c r="I67" s="291">
        <v>0</v>
      </c>
      <c r="J67" s="291">
        <v>0</v>
      </c>
      <c r="K67" s="293">
        <f>SUM(G67:J67)</f>
        <v>0</v>
      </c>
      <c r="L67" s="294">
        <f t="shared" si="9"/>
        <v>0</v>
      </c>
    </row>
    <row r="68" spans="1:12" s="169" customFormat="1" x14ac:dyDescent="0.25">
      <c r="A68" s="290"/>
      <c r="B68" s="295"/>
      <c r="C68" s="296"/>
      <c r="D68" s="296"/>
      <c r="E68" s="296"/>
      <c r="F68" s="298"/>
      <c r="G68" s="296"/>
      <c r="H68" s="296"/>
      <c r="I68" s="296"/>
      <c r="J68" s="296"/>
      <c r="K68" s="298"/>
      <c r="L68" s="299"/>
    </row>
    <row r="69" spans="1:12" s="169" customFormat="1" x14ac:dyDescent="0.25">
      <c r="A69" s="317" t="s">
        <v>30</v>
      </c>
      <c r="B69" s="301">
        <f t="shared" ref="B69:K69" si="12">SUM(B64:B67)</f>
        <v>0</v>
      </c>
      <c r="C69" s="302">
        <f t="shared" si="12"/>
        <v>0</v>
      </c>
      <c r="D69" s="302">
        <f t="shared" si="12"/>
        <v>0</v>
      </c>
      <c r="E69" s="302">
        <f t="shared" si="12"/>
        <v>0</v>
      </c>
      <c r="F69" s="304">
        <f t="shared" si="12"/>
        <v>0</v>
      </c>
      <c r="G69" s="302">
        <f t="shared" si="12"/>
        <v>0</v>
      </c>
      <c r="H69" s="302">
        <f t="shared" si="12"/>
        <v>0</v>
      </c>
      <c r="I69" s="302">
        <f t="shared" si="12"/>
        <v>0</v>
      </c>
      <c r="J69" s="302">
        <f t="shared" si="12"/>
        <v>0</v>
      </c>
      <c r="K69" s="304">
        <f t="shared" si="12"/>
        <v>0</v>
      </c>
      <c r="L69" s="305">
        <f>+K69+F69</f>
        <v>0</v>
      </c>
    </row>
    <row r="70" spans="1:12" s="169" customFormat="1" ht="6" customHeight="1" thickBot="1" x14ac:dyDescent="0.3">
      <c r="A70" s="200"/>
      <c r="B70" s="200"/>
      <c r="C70" s="201"/>
      <c r="D70" s="201"/>
      <c r="E70" s="201"/>
      <c r="F70" s="203"/>
      <c r="G70" s="201"/>
      <c r="H70" s="201"/>
      <c r="I70" s="201"/>
      <c r="J70" s="201"/>
      <c r="K70" s="203"/>
      <c r="L70" s="204"/>
    </row>
    <row r="71" spans="1:12" s="169" customFormat="1" ht="4.5" customHeight="1" x14ac:dyDescent="0.25">
      <c r="A71" s="187"/>
      <c r="B71" s="187"/>
      <c r="C71" s="187"/>
      <c r="D71" s="187"/>
      <c r="E71" s="187"/>
      <c r="F71" s="187"/>
      <c r="G71" s="187"/>
      <c r="H71" s="187"/>
      <c r="I71" s="187"/>
      <c r="J71" s="187"/>
      <c r="K71" s="187"/>
      <c r="L71" s="187"/>
    </row>
    <row r="72" spans="1:12" s="169" customFormat="1" ht="24" customHeight="1" thickBot="1" x14ac:dyDescent="0.3">
      <c r="A72" s="622" t="s">
        <v>242</v>
      </c>
      <c r="B72" s="622"/>
      <c r="C72" s="622"/>
      <c r="D72" s="622"/>
      <c r="E72" s="622"/>
      <c r="F72" s="622"/>
      <c r="G72" s="622"/>
      <c r="H72" s="622"/>
      <c r="I72" s="622"/>
      <c r="J72" s="622"/>
      <c r="K72" s="622"/>
      <c r="L72" s="622"/>
    </row>
    <row r="73" spans="1:12" s="175" customFormat="1" ht="24.75" customHeight="1" thickBot="1" x14ac:dyDescent="0.3">
      <c r="A73" s="287"/>
      <c r="B73" s="627" t="s">
        <v>53</v>
      </c>
      <c r="C73" s="628"/>
      <c r="D73" s="628"/>
      <c r="E73" s="628"/>
      <c r="F73" s="629"/>
      <c r="G73" s="627" t="s">
        <v>44</v>
      </c>
      <c r="H73" s="628"/>
      <c r="I73" s="628"/>
      <c r="J73" s="628"/>
      <c r="K73" s="629"/>
      <c r="L73" s="626" t="s">
        <v>30</v>
      </c>
    </row>
    <row r="74" spans="1:12" s="175" customFormat="1" ht="45" customHeight="1" thickBot="1" x14ac:dyDescent="0.3">
      <c r="A74" s="286" t="s">
        <v>114</v>
      </c>
      <c r="B74" s="222" t="s">
        <v>49</v>
      </c>
      <c r="C74" s="223" t="s">
        <v>40</v>
      </c>
      <c r="D74" s="223" t="s">
        <v>41</v>
      </c>
      <c r="E74" s="223" t="s">
        <v>42</v>
      </c>
      <c r="F74" s="224" t="s">
        <v>30</v>
      </c>
      <c r="G74" s="225" t="s">
        <v>49</v>
      </c>
      <c r="H74" s="223" t="s">
        <v>40</v>
      </c>
      <c r="I74" s="223" t="s">
        <v>41</v>
      </c>
      <c r="J74" s="223" t="s">
        <v>42</v>
      </c>
      <c r="K74" s="224" t="s">
        <v>30</v>
      </c>
      <c r="L74" s="625"/>
    </row>
    <row r="75" spans="1:12" s="175" customFormat="1" ht="7.5" customHeight="1" x14ac:dyDescent="0.25">
      <c r="A75" s="229"/>
      <c r="B75" s="208"/>
      <c r="C75" s="209"/>
      <c r="D75" s="209"/>
      <c r="E75" s="209"/>
      <c r="F75" s="189"/>
      <c r="G75" s="209"/>
      <c r="H75" s="209"/>
      <c r="I75" s="209"/>
      <c r="J75" s="209"/>
      <c r="K75" s="189"/>
      <c r="L75" s="174"/>
    </row>
    <row r="76" spans="1:12" s="169" customFormat="1" x14ac:dyDescent="0.25">
      <c r="A76" s="316" t="s">
        <v>1</v>
      </c>
      <c r="B76" s="290"/>
      <c r="C76" s="291"/>
      <c r="D76" s="291"/>
      <c r="E76" s="291"/>
      <c r="F76" s="293"/>
      <c r="G76" s="291"/>
      <c r="H76" s="291"/>
      <c r="I76" s="291"/>
      <c r="J76" s="291"/>
      <c r="K76" s="293"/>
      <c r="L76" s="294"/>
    </row>
    <row r="77" spans="1:12" s="169" customFormat="1" ht="7.5" customHeight="1" x14ac:dyDescent="0.25">
      <c r="A77" s="290"/>
      <c r="B77" s="290"/>
      <c r="C77" s="291"/>
      <c r="D77" s="291"/>
      <c r="E77" s="291"/>
      <c r="F77" s="293"/>
      <c r="G77" s="291"/>
      <c r="H77" s="291"/>
      <c r="I77" s="291"/>
      <c r="J77" s="291"/>
      <c r="K77" s="293"/>
      <c r="L77" s="294"/>
    </row>
    <row r="78" spans="1:12" s="169" customFormat="1" x14ac:dyDescent="0.25">
      <c r="A78" s="290" t="s">
        <v>144</v>
      </c>
      <c r="B78" s="290">
        <v>0</v>
      </c>
      <c r="C78" s="291">
        <v>0</v>
      </c>
      <c r="D78" s="291">
        <v>0</v>
      </c>
      <c r="E78" s="291">
        <v>0</v>
      </c>
      <c r="F78" s="293">
        <f>SUM(B78:E78)</f>
        <v>0</v>
      </c>
      <c r="G78" s="291">
        <v>0</v>
      </c>
      <c r="H78" s="291">
        <v>0</v>
      </c>
      <c r="I78" s="291">
        <v>0</v>
      </c>
      <c r="J78" s="291">
        <v>0</v>
      </c>
      <c r="K78" s="293">
        <f>SUM(G78:J78)</f>
        <v>0</v>
      </c>
      <c r="L78" s="294">
        <f>+K78+F78</f>
        <v>0</v>
      </c>
    </row>
    <row r="79" spans="1:12" s="169" customFormat="1" x14ac:dyDescent="0.25">
      <c r="A79" s="290" t="s">
        <v>265</v>
      </c>
      <c r="B79" s="290">
        <v>0</v>
      </c>
      <c r="C79" s="291">
        <v>0</v>
      </c>
      <c r="D79" s="291">
        <v>0</v>
      </c>
      <c r="E79" s="291">
        <v>0</v>
      </c>
      <c r="F79" s="293">
        <f>SUM(B79:E79)</f>
        <v>0</v>
      </c>
      <c r="G79" s="291">
        <v>0</v>
      </c>
      <c r="H79" s="291">
        <v>0</v>
      </c>
      <c r="I79" s="291">
        <v>0</v>
      </c>
      <c r="J79" s="291">
        <v>0</v>
      </c>
      <c r="K79" s="293">
        <f>SUM(G79:J79)</f>
        <v>0</v>
      </c>
      <c r="L79" s="294">
        <f>+K79+F79</f>
        <v>0</v>
      </c>
    </row>
    <row r="80" spans="1:12" s="169" customFormat="1" x14ac:dyDescent="0.25">
      <c r="A80" s="290" t="s">
        <v>266</v>
      </c>
      <c r="B80" s="290">
        <v>0</v>
      </c>
      <c r="C80" s="291">
        <v>0</v>
      </c>
      <c r="D80" s="291">
        <v>0</v>
      </c>
      <c r="E80" s="291">
        <v>0</v>
      </c>
      <c r="F80" s="293">
        <f>SUM(B80:E80)</f>
        <v>0</v>
      </c>
      <c r="G80" s="291">
        <v>0</v>
      </c>
      <c r="H80" s="291">
        <v>0</v>
      </c>
      <c r="I80" s="291">
        <v>0</v>
      </c>
      <c r="J80" s="291">
        <v>0</v>
      </c>
      <c r="K80" s="293">
        <f>SUM(G80:J80)</f>
        <v>0</v>
      </c>
      <c r="L80" s="294">
        <f>+K80+F80</f>
        <v>0</v>
      </c>
    </row>
    <row r="81" spans="1:12" s="169" customFormat="1" x14ac:dyDescent="0.25">
      <c r="A81" s="290" t="s">
        <v>267</v>
      </c>
      <c r="B81" s="290">
        <v>0</v>
      </c>
      <c r="C81" s="291">
        <v>0</v>
      </c>
      <c r="D81" s="291">
        <v>0</v>
      </c>
      <c r="E81" s="291">
        <v>0</v>
      </c>
      <c r="F81" s="293">
        <f>SUM(B81:E81)</f>
        <v>0</v>
      </c>
      <c r="G81" s="291">
        <v>0</v>
      </c>
      <c r="H81" s="291">
        <v>0</v>
      </c>
      <c r="I81" s="291">
        <v>0</v>
      </c>
      <c r="J81" s="291">
        <v>0</v>
      </c>
      <c r="K81" s="293">
        <f>SUM(G81:J81)</f>
        <v>0</v>
      </c>
      <c r="L81" s="294">
        <f>+K81+F81</f>
        <v>0</v>
      </c>
    </row>
    <row r="82" spans="1:12" s="169" customFormat="1" ht="6" customHeight="1" x14ac:dyDescent="0.25">
      <c r="A82" s="290"/>
      <c r="B82" s="295"/>
      <c r="C82" s="296"/>
      <c r="D82" s="296"/>
      <c r="E82" s="296"/>
      <c r="F82" s="298"/>
      <c r="G82" s="296"/>
      <c r="H82" s="296"/>
      <c r="I82" s="296"/>
      <c r="J82" s="296"/>
      <c r="K82" s="298"/>
      <c r="L82" s="299"/>
    </row>
    <row r="83" spans="1:12" s="169" customFormat="1" x14ac:dyDescent="0.25">
      <c r="A83" s="317" t="s">
        <v>55</v>
      </c>
      <c r="B83" s="301">
        <f t="shared" ref="B83:K83" si="13">SUM(B78:B81)</f>
        <v>0</v>
      </c>
      <c r="C83" s="302">
        <f t="shared" si="13"/>
        <v>0</v>
      </c>
      <c r="D83" s="302">
        <f t="shared" si="13"/>
        <v>0</v>
      </c>
      <c r="E83" s="302">
        <f t="shared" si="13"/>
        <v>0</v>
      </c>
      <c r="F83" s="304">
        <f t="shared" si="13"/>
        <v>0</v>
      </c>
      <c r="G83" s="302">
        <f t="shared" si="13"/>
        <v>0</v>
      </c>
      <c r="H83" s="302">
        <f t="shared" si="13"/>
        <v>0</v>
      </c>
      <c r="I83" s="302">
        <f t="shared" si="13"/>
        <v>0</v>
      </c>
      <c r="J83" s="302">
        <f t="shared" si="13"/>
        <v>0</v>
      </c>
      <c r="K83" s="304">
        <f t="shared" si="13"/>
        <v>0</v>
      </c>
      <c r="L83" s="305">
        <f t="shared" ref="L83:L108" si="14">+K83+F83</f>
        <v>0</v>
      </c>
    </row>
    <row r="84" spans="1:12" s="169" customFormat="1" ht="9" customHeight="1" x14ac:dyDescent="0.25">
      <c r="A84" s="290"/>
      <c r="B84" s="290"/>
      <c r="C84" s="291"/>
      <c r="D84" s="291"/>
      <c r="E84" s="291"/>
      <c r="F84" s="293"/>
      <c r="G84" s="291"/>
      <c r="H84" s="291"/>
      <c r="I84" s="291"/>
      <c r="J84" s="291"/>
      <c r="K84" s="293"/>
      <c r="L84" s="294"/>
    </row>
    <row r="85" spans="1:12" s="169" customFormat="1" x14ac:dyDescent="0.25">
      <c r="A85" s="316" t="s">
        <v>10</v>
      </c>
      <c r="B85" s="290"/>
      <c r="C85" s="291"/>
      <c r="D85" s="291"/>
      <c r="E85" s="291"/>
      <c r="F85" s="293"/>
      <c r="G85" s="291"/>
      <c r="H85" s="291"/>
      <c r="I85" s="291"/>
      <c r="J85" s="291"/>
      <c r="K85" s="293"/>
      <c r="L85" s="294"/>
    </row>
    <row r="86" spans="1:12" s="169" customFormat="1" ht="8.25" customHeight="1" x14ac:dyDescent="0.25">
      <c r="A86" s="290"/>
      <c r="B86" s="290"/>
      <c r="C86" s="291"/>
      <c r="D86" s="291"/>
      <c r="E86" s="291"/>
      <c r="F86" s="293"/>
      <c r="G86" s="291"/>
      <c r="H86" s="291"/>
      <c r="I86" s="291"/>
      <c r="J86" s="291"/>
      <c r="K86" s="293"/>
      <c r="L86" s="294"/>
    </row>
    <row r="87" spans="1:12" s="169" customFormat="1" x14ac:dyDescent="0.25">
      <c r="A87" s="290" t="s">
        <v>88</v>
      </c>
      <c r="B87" s="290">
        <v>0</v>
      </c>
      <c r="C87" s="291">
        <v>0</v>
      </c>
      <c r="D87" s="291">
        <v>0</v>
      </c>
      <c r="E87" s="291">
        <v>0</v>
      </c>
      <c r="F87" s="293">
        <f>SUM(B87:E87)</f>
        <v>0</v>
      </c>
      <c r="G87" s="291">
        <v>0</v>
      </c>
      <c r="H87" s="291">
        <v>0</v>
      </c>
      <c r="I87" s="291">
        <v>0</v>
      </c>
      <c r="J87" s="291">
        <v>0</v>
      </c>
      <c r="K87" s="293">
        <f>SUM(G87:J87)</f>
        <v>0</v>
      </c>
      <c r="L87" s="294">
        <f>+K87+F87</f>
        <v>0</v>
      </c>
    </row>
    <row r="88" spans="1:12" s="169" customFormat="1" x14ac:dyDescent="0.25">
      <c r="A88" s="290" t="s">
        <v>124</v>
      </c>
      <c r="B88" s="306">
        <v>0</v>
      </c>
      <c r="C88" s="307">
        <v>0</v>
      </c>
      <c r="D88" s="307">
        <v>0</v>
      </c>
      <c r="E88" s="307">
        <v>0</v>
      </c>
      <c r="F88" s="293">
        <f t="shared" ref="F88:F95" si="15">SUM(B88:E88)</f>
        <v>0</v>
      </c>
      <c r="G88" s="307">
        <v>0</v>
      </c>
      <c r="H88" s="307">
        <v>0</v>
      </c>
      <c r="I88" s="307">
        <v>0</v>
      </c>
      <c r="J88" s="307">
        <v>0</v>
      </c>
      <c r="K88" s="293">
        <f t="shared" ref="K88:K95" si="16">SUM(G88:J88)</f>
        <v>0</v>
      </c>
      <c r="L88" s="294">
        <f t="shared" si="14"/>
        <v>0</v>
      </c>
    </row>
    <row r="89" spans="1:12" s="169" customFormat="1" x14ac:dyDescent="0.25">
      <c r="A89" s="290" t="s">
        <v>203</v>
      </c>
      <c r="B89" s="290">
        <v>0</v>
      </c>
      <c r="C89" s="291">
        <v>0</v>
      </c>
      <c r="D89" s="291">
        <v>0</v>
      </c>
      <c r="E89" s="291">
        <v>0</v>
      </c>
      <c r="F89" s="293">
        <f t="shared" si="15"/>
        <v>0</v>
      </c>
      <c r="G89" s="291">
        <v>0</v>
      </c>
      <c r="H89" s="291">
        <v>0</v>
      </c>
      <c r="I89" s="291">
        <v>0</v>
      </c>
      <c r="J89" s="291">
        <v>0</v>
      </c>
      <c r="K89" s="293">
        <f t="shared" si="16"/>
        <v>0</v>
      </c>
      <c r="L89" s="294">
        <f t="shared" si="14"/>
        <v>0</v>
      </c>
    </row>
    <row r="90" spans="1:12" s="169" customFormat="1" x14ac:dyDescent="0.25">
      <c r="A90" s="290" t="s">
        <v>89</v>
      </c>
      <c r="B90" s="290">
        <v>0</v>
      </c>
      <c r="C90" s="291">
        <v>0</v>
      </c>
      <c r="D90" s="291">
        <v>0</v>
      </c>
      <c r="E90" s="291">
        <v>0</v>
      </c>
      <c r="F90" s="293">
        <f t="shared" si="15"/>
        <v>0</v>
      </c>
      <c r="G90" s="291">
        <v>0</v>
      </c>
      <c r="H90" s="291">
        <v>0</v>
      </c>
      <c r="I90" s="291">
        <v>0</v>
      </c>
      <c r="J90" s="291">
        <v>0</v>
      </c>
      <c r="K90" s="293">
        <f t="shared" si="16"/>
        <v>0</v>
      </c>
      <c r="L90" s="294">
        <f t="shared" si="14"/>
        <v>0</v>
      </c>
    </row>
    <row r="91" spans="1:12" s="169" customFormat="1" x14ac:dyDescent="0.25">
      <c r="A91" s="290" t="s">
        <v>90</v>
      </c>
      <c r="B91" s="290">
        <v>0</v>
      </c>
      <c r="C91" s="291">
        <v>0</v>
      </c>
      <c r="D91" s="291">
        <v>0</v>
      </c>
      <c r="E91" s="291">
        <v>0</v>
      </c>
      <c r="F91" s="293">
        <f t="shared" si="15"/>
        <v>0</v>
      </c>
      <c r="G91" s="291">
        <v>0</v>
      </c>
      <c r="H91" s="291">
        <v>0</v>
      </c>
      <c r="I91" s="291">
        <v>0</v>
      </c>
      <c r="J91" s="291">
        <v>0</v>
      </c>
      <c r="K91" s="293">
        <f t="shared" si="16"/>
        <v>0</v>
      </c>
      <c r="L91" s="294">
        <f t="shared" si="14"/>
        <v>0</v>
      </c>
    </row>
    <row r="92" spans="1:12" s="169" customFormat="1" x14ac:dyDescent="0.25">
      <c r="A92" s="290" t="s">
        <v>268</v>
      </c>
      <c r="B92" s="290">
        <v>0</v>
      </c>
      <c r="C92" s="291">
        <v>0</v>
      </c>
      <c r="D92" s="291">
        <v>0</v>
      </c>
      <c r="E92" s="291">
        <v>0</v>
      </c>
      <c r="F92" s="293">
        <f t="shared" si="15"/>
        <v>0</v>
      </c>
      <c r="G92" s="291">
        <v>0</v>
      </c>
      <c r="H92" s="291">
        <v>0</v>
      </c>
      <c r="I92" s="291">
        <v>0</v>
      </c>
      <c r="J92" s="291">
        <v>0</v>
      </c>
      <c r="K92" s="293">
        <f t="shared" si="16"/>
        <v>0</v>
      </c>
      <c r="L92" s="294">
        <f t="shared" si="14"/>
        <v>0</v>
      </c>
    </row>
    <row r="93" spans="1:12" s="169" customFormat="1" x14ac:dyDescent="0.25">
      <c r="A93" s="290" t="s">
        <v>269</v>
      </c>
      <c r="B93" s="290">
        <v>0</v>
      </c>
      <c r="C93" s="291">
        <v>0</v>
      </c>
      <c r="D93" s="291">
        <v>0</v>
      </c>
      <c r="E93" s="291">
        <v>0</v>
      </c>
      <c r="F93" s="293">
        <f t="shared" si="15"/>
        <v>0</v>
      </c>
      <c r="G93" s="291">
        <v>0</v>
      </c>
      <c r="H93" s="291">
        <v>0</v>
      </c>
      <c r="I93" s="291">
        <v>0</v>
      </c>
      <c r="J93" s="291">
        <v>0</v>
      </c>
      <c r="K93" s="293">
        <f t="shared" si="16"/>
        <v>0</v>
      </c>
      <c r="L93" s="294">
        <f t="shared" si="14"/>
        <v>0</v>
      </c>
    </row>
    <row r="94" spans="1:12" s="169" customFormat="1" x14ac:dyDescent="0.25">
      <c r="A94" s="290" t="s">
        <v>189</v>
      </c>
      <c r="B94" s="290">
        <v>0</v>
      </c>
      <c r="C94" s="291">
        <v>0</v>
      </c>
      <c r="D94" s="291">
        <v>0</v>
      </c>
      <c r="E94" s="291">
        <v>0</v>
      </c>
      <c r="F94" s="293">
        <f t="shared" si="15"/>
        <v>0</v>
      </c>
      <c r="G94" s="291">
        <v>0</v>
      </c>
      <c r="H94" s="291">
        <v>0</v>
      </c>
      <c r="I94" s="291">
        <v>0</v>
      </c>
      <c r="J94" s="291">
        <v>0</v>
      </c>
      <c r="K94" s="293">
        <f t="shared" si="16"/>
        <v>0</v>
      </c>
      <c r="L94" s="294">
        <f t="shared" si="14"/>
        <v>0</v>
      </c>
    </row>
    <row r="95" spans="1:12" s="169" customFormat="1" x14ac:dyDescent="0.25">
      <c r="A95" s="290" t="s">
        <v>125</v>
      </c>
      <c r="B95" s="290">
        <v>0</v>
      </c>
      <c r="C95" s="291">
        <v>0</v>
      </c>
      <c r="D95" s="291">
        <v>0</v>
      </c>
      <c r="E95" s="291">
        <v>0</v>
      </c>
      <c r="F95" s="293">
        <f t="shared" si="15"/>
        <v>0</v>
      </c>
      <c r="G95" s="291">
        <v>0</v>
      </c>
      <c r="H95" s="291">
        <v>0</v>
      </c>
      <c r="I95" s="291">
        <v>0</v>
      </c>
      <c r="J95" s="291">
        <v>0</v>
      </c>
      <c r="K95" s="293">
        <f t="shared" si="16"/>
        <v>0</v>
      </c>
      <c r="L95" s="294">
        <f t="shared" si="14"/>
        <v>0</v>
      </c>
    </row>
    <row r="96" spans="1:12" s="169" customFormat="1" ht="6.75" customHeight="1" x14ac:dyDescent="0.25">
      <c r="A96" s="290"/>
      <c r="B96" s="295"/>
      <c r="C96" s="296"/>
      <c r="D96" s="296"/>
      <c r="E96" s="296"/>
      <c r="F96" s="298"/>
      <c r="G96" s="296"/>
      <c r="H96" s="296"/>
      <c r="I96" s="296"/>
      <c r="J96" s="296"/>
      <c r="K96" s="298"/>
      <c r="L96" s="299"/>
    </row>
    <row r="97" spans="1:12" s="169" customFormat="1" x14ac:dyDescent="0.25">
      <c r="A97" s="317" t="s">
        <v>55</v>
      </c>
      <c r="B97" s="301">
        <f t="shared" ref="B97:K97" si="17">SUM(B87:B95)</f>
        <v>0</v>
      </c>
      <c r="C97" s="302">
        <f t="shared" si="17"/>
        <v>0</v>
      </c>
      <c r="D97" s="302">
        <f t="shared" si="17"/>
        <v>0</v>
      </c>
      <c r="E97" s="302">
        <f t="shared" si="17"/>
        <v>0</v>
      </c>
      <c r="F97" s="304">
        <f t="shared" si="17"/>
        <v>0</v>
      </c>
      <c r="G97" s="302">
        <f t="shared" si="17"/>
        <v>0</v>
      </c>
      <c r="H97" s="302">
        <f t="shared" si="17"/>
        <v>0</v>
      </c>
      <c r="I97" s="302">
        <f t="shared" si="17"/>
        <v>0</v>
      </c>
      <c r="J97" s="302">
        <f t="shared" si="17"/>
        <v>0</v>
      </c>
      <c r="K97" s="304">
        <f t="shared" si="17"/>
        <v>0</v>
      </c>
      <c r="L97" s="305">
        <f t="shared" si="14"/>
        <v>0</v>
      </c>
    </row>
    <row r="98" spans="1:12" s="169" customFormat="1" ht="7.5" customHeight="1" x14ac:dyDescent="0.25">
      <c r="A98" s="290"/>
      <c r="B98" s="290"/>
      <c r="C98" s="291"/>
      <c r="D98" s="291"/>
      <c r="E98" s="291"/>
      <c r="F98" s="293"/>
      <c r="G98" s="291"/>
      <c r="H98" s="291"/>
      <c r="I98" s="291"/>
      <c r="J98" s="291"/>
      <c r="K98" s="293"/>
      <c r="L98" s="294"/>
    </row>
    <row r="99" spans="1:12" s="169" customFormat="1" x14ac:dyDescent="0.25">
      <c r="A99" s="316" t="s">
        <v>2</v>
      </c>
      <c r="B99" s="290"/>
      <c r="C99" s="291"/>
      <c r="D99" s="291"/>
      <c r="E99" s="291"/>
      <c r="F99" s="293"/>
      <c r="G99" s="291"/>
      <c r="H99" s="291"/>
      <c r="I99" s="291"/>
      <c r="J99" s="291"/>
      <c r="K99" s="293"/>
      <c r="L99" s="294"/>
    </row>
    <row r="100" spans="1:12" s="169" customFormat="1" ht="6.75" customHeight="1" x14ac:dyDescent="0.25">
      <c r="A100" s="290"/>
      <c r="B100" s="290"/>
      <c r="C100" s="291"/>
      <c r="D100" s="291"/>
      <c r="E100" s="291"/>
      <c r="F100" s="293"/>
      <c r="G100" s="291"/>
      <c r="H100" s="291"/>
      <c r="I100" s="291"/>
      <c r="J100" s="291"/>
      <c r="K100" s="293"/>
      <c r="L100" s="294"/>
    </row>
    <row r="101" spans="1:12" s="169" customFormat="1" x14ac:dyDescent="0.25">
      <c r="A101" s="290" t="s">
        <v>209</v>
      </c>
      <c r="B101" s="290">
        <v>0</v>
      </c>
      <c r="C101" s="291">
        <v>0</v>
      </c>
      <c r="D101" s="291">
        <v>0</v>
      </c>
      <c r="E101" s="291">
        <v>0</v>
      </c>
      <c r="F101" s="293">
        <f t="shared" ref="F101:F108" si="18">SUM(B101:E101)</f>
        <v>0</v>
      </c>
      <c r="G101" s="291">
        <v>0</v>
      </c>
      <c r="H101" s="291">
        <v>0</v>
      </c>
      <c r="I101" s="291">
        <v>0</v>
      </c>
      <c r="J101" s="291">
        <v>0</v>
      </c>
      <c r="K101" s="293">
        <f t="shared" ref="K101:K108" si="19">SUM(G101:J101)</f>
        <v>0</v>
      </c>
      <c r="L101" s="294">
        <f t="shared" si="14"/>
        <v>0</v>
      </c>
    </row>
    <row r="102" spans="1:12" s="169" customFormat="1" x14ac:dyDescent="0.25">
      <c r="A102" s="290" t="s">
        <v>91</v>
      </c>
      <c r="B102" s="290">
        <v>0</v>
      </c>
      <c r="C102" s="291">
        <v>0</v>
      </c>
      <c r="D102" s="291">
        <v>0</v>
      </c>
      <c r="E102" s="291">
        <v>0</v>
      </c>
      <c r="F102" s="293">
        <f t="shared" si="18"/>
        <v>0</v>
      </c>
      <c r="G102" s="291">
        <v>0</v>
      </c>
      <c r="H102" s="291">
        <v>0</v>
      </c>
      <c r="I102" s="291">
        <v>0</v>
      </c>
      <c r="J102" s="291">
        <v>0</v>
      </c>
      <c r="K102" s="293">
        <f t="shared" si="19"/>
        <v>0</v>
      </c>
      <c r="L102" s="294">
        <f t="shared" si="14"/>
        <v>0</v>
      </c>
    </row>
    <row r="103" spans="1:12" s="169" customFormat="1" x14ac:dyDescent="0.25">
      <c r="A103" s="290" t="s">
        <v>135</v>
      </c>
      <c r="B103" s="290">
        <v>0</v>
      </c>
      <c r="C103" s="291">
        <v>0</v>
      </c>
      <c r="D103" s="291">
        <v>0</v>
      </c>
      <c r="E103" s="291">
        <v>0</v>
      </c>
      <c r="F103" s="293">
        <f t="shared" si="18"/>
        <v>0</v>
      </c>
      <c r="G103" s="291">
        <v>0</v>
      </c>
      <c r="H103" s="291">
        <v>0</v>
      </c>
      <c r="I103" s="291">
        <v>0</v>
      </c>
      <c r="J103" s="291">
        <v>0</v>
      </c>
      <c r="K103" s="293">
        <f t="shared" si="19"/>
        <v>0</v>
      </c>
      <c r="L103" s="294">
        <f t="shared" si="14"/>
        <v>0</v>
      </c>
    </row>
    <row r="104" spans="1:12" s="169" customFormat="1" x14ac:dyDescent="0.25">
      <c r="A104" s="290" t="s">
        <v>147</v>
      </c>
      <c r="B104" s="290">
        <v>0</v>
      </c>
      <c r="C104" s="291">
        <v>0</v>
      </c>
      <c r="D104" s="291">
        <v>0</v>
      </c>
      <c r="E104" s="291">
        <v>0</v>
      </c>
      <c r="F104" s="293">
        <f t="shared" si="18"/>
        <v>0</v>
      </c>
      <c r="G104" s="291">
        <v>0</v>
      </c>
      <c r="H104" s="291">
        <v>0</v>
      </c>
      <c r="I104" s="291">
        <v>0</v>
      </c>
      <c r="J104" s="291">
        <v>0</v>
      </c>
      <c r="K104" s="293">
        <f t="shared" si="19"/>
        <v>0</v>
      </c>
      <c r="L104" s="294">
        <f t="shared" si="14"/>
        <v>0</v>
      </c>
    </row>
    <row r="105" spans="1:12" s="169" customFormat="1" x14ac:dyDescent="0.25">
      <c r="A105" s="290" t="s">
        <v>92</v>
      </c>
      <c r="B105" s="290">
        <v>0</v>
      </c>
      <c r="C105" s="291">
        <v>0</v>
      </c>
      <c r="D105" s="291">
        <v>0</v>
      </c>
      <c r="E105" s="291">
        <v>0</v>
      </c>
      <c r="F105" s="293">
        <f t="shared" si="18"/>
        <v>0</v>
      </c>
      <c r="G105" s="291">
        <v>0</v>
      </c>
      <c r="H105" s="291">
        <v>0</v>
      </c>
      <c r="I105" s="291">
        <v>0</v>
      </c>
      <c r="J105" s="291">
        <v>0</v>
      </c>
      <c r="K105" s="293">
        <f t="shared" si="19"/>
        <v>0</v>
      </c>
      <c r="L105" s="294">
        <f t="shared" si="14"/>
        <v>0</v>
      </c>
    </row>
    <row r="106" spans="1:12" s="169" customFormat="1" x14ac:dyDescent="0.25">
      <c r="A106" s="290" t="s">
        <v>270</v>
      </c>
      <c r="B106" s="290">
        <v>0</v>
      </c>
      <c r="C106" s="291">
        <v>0</v>
      </c>
      <c r="D106" s="291">
        <v>0</v>
      </c>
      <c r="E106" s="291">
        <v>0</v>
      </c>
      <c r="F106" s="293">
        <f t="shared" si="18"/>
        <v>0</v>
      </c>
      <c r="G106" s="291">
        <v>0</v>
      </c>
      <c r="H106" s="291">
        <v>0</v>
      </c>
      <c r="I106" s="291">
        <v>0</v>
      </c>
      <c r="J106" s="291">
        <v>0</v>
      </c>
      <c r="K106" s="293">
        <f t="shared" si="19"/>
        <v>0</v>
      </c>
      <c r="L106" s="294">
        <f t="shared" si="14"/>
        <v>0</v>
      </c>
    </row>
    <row r="107" spans="1:12" s="169" customFormat="1" x14ac:dyDescent="0.25">
      <c r="A107" s="290" t="s">
        <v>121</v>
      </c>
      <c r="B107" s="290">
        <v>0</v>
      </c>
      <c r="C107" s="291">
        <v>0</v>
      </c>
      <c r="D107" s="291">
        <v>0</v>
      </c>
      <c r="E107" s="291">
        <v>0</v>
      </c>
      <c r="F107" s="293">
        <f t="shared" si="18"/>
        <v>0</v>
      </c>
      <c r="G107" s="291">
        <v>0</v>
      </c>
      <c r="H107" s="291">
        <v>0</v>
      </c>
      <c r="I107" s="291">
        <v>0</v>
      </c>
      <c r="J107" s="291">
        <v>0</v>
      </c>
      <c r="K107" s="293">
        <f t="shared" si="19"/>
        <v>0</v>
      </c>
      <c r="L107" s="294">
        <f t="shared" si="14"/>
        <v>0</v>
      </c>
    </row>
    <row r="108" spans="1:12" s="169" customFormat="1" x14ac:dyDescent="0.25">
      <c r="A108" s="290" t="s">
        <v>271</v>
      </c>
      <c r="B108" s="290">
        <v>0</v>
      </c>
      <c r="C108" s="291">
        <v>0</v>
      </c>
      <c r="D108" s="291">
        <v>0</v>
      </c>
      <c r="E108" s="291">
        <v>0</v>
      </c>
      <c r="F108" s="293">
        <f t="shared" si="18"/>
        <v>0</v>
      </c>
      <c r="G108" s="291">
        <v>0</v>
      </c>
      <c r="H108" s="291">
        <v>0</v>
      </c>
      <c r="I108" s="291">
        <v>0</v>
      </c>
      <c r="J108" s="291">
        <v>0</v>
      </c>
      <c r="K108" s="293">
        <f t="shared" si="19"/>
        <v>0</v>
      </c>
      <c r="L108" s="294">
        <f t="shared" si="14"/>
        <v>0</v>
      </c>
    </row>
    <row r="109" spans="1:12" s="169" customFormat="1" x14ac:dyDescent="0.25">
      <c r="A109" s="290" t="s">
        <v>193</v>
      </c>
      <c r="B109" s="290">
        <v>0</v>
      </c>
      <c r="C109" s="291">
        <v>0</v>
      </c>
      <c r="D109" s="291">
        <v>0</v>
      </c>
      <c r="E109" s="291">
        <v>0</v>
      </c>
      <c r="F109" s="293">
        <f>SUM(B109:E109)</f>
        <v>0</v>
      </c>
      <c r="G109" s="291">
        <v>0</v>
      </c>
      <c r="H109" s="291">
        <v>0</v>
      </c>
      <c r="I109" s="291">
        <v>0</v>
      </c>
      <c r="J109" s="291">
        <v>0</v>
      </c>
      <c r="K109" s="293">
        <f>SUM(G109:J109)</f>
        <v>0</v>
      </c>
      <c r="L109" s="294">
        <f>+K109+F109</f>
        <v>0</v>
      </c>
    </row>
    <row r="110" spans="1:12" s="169" customFormat="1" ht="12" customHeight="1" x14ac:dyDescent="0.25">
      <c r="A110" s="290" t="s">
        <v>93</v>
      </c>
      <c r="B110" s="290">
        <v>0</v>
      </c>
      <c r="C110" s="291">
        <v>0</v>
      </c>
      <c r="D110" s="291">
        <v>0</v>
      </c>
      <c r="E110" s="291">
        <v>0</v>
      </c>
      <c r="F110" s="293">
        <f>SUM(B110:E110)</f>
        <v>0</v>
      </c>
      <c r="G110" s="291">
        <v>0</v>
      </c>
      <c r="H110" s="291">
        <v>0</v>
      </c>
      <c r="I110" s="291">
        <v>0</v>
      </c>
      <c r="J110" s="291">
        <v>0</v>
      </c>
      <c r="K110" s="293">
        <f>SUM(G110:J110)</f>
        <v>0</v>
      </c>
      <c r="L110" s="294">
        <f>+K110+F110</f>
        <v>0</v>
      </c>
    </row>
    <row r="111" spans="1:12" s="169" customFormat="1" x14ac:dyDescent="0.25">
      <c r="A111" s="290"/>
      <c r="B111" s="295"/>
      <c r="C111" s="296"/>
      <c r="D111" s="296"/>
      <c r="E111" s="296"/>
      <c r="F111" s="298"/>
      <c r="G111" s="296"/>
      <c r="H111" s="296"/>
      <c r="I111" s="296"/>
      <c r="J111" s="296"/>
      <c r="K111" s="298"/>
      <c r="L111" s="299"/>
    </row>
    <row r="112" spans="1:12" s="169" customFormat="1" ht="15.75" customHeight="1" thickBot="1" x14ac:dyDescent="0.3">
      <c r="A112" s="318" t="s">
        <v>30</v>
      </c>
      <c r="B112" s="309">
        <f t="shared" ref="B112:K112" si="20">SUM(B101:B110)</f>
        <v>0</v>
      </c>
      <c r="C112" s="310">
        <f t="shared" si="20"/>
        <v>0</v>
      </c>
      <c r="D112" s="310">
        <f t="shared" si="20"/>
        <v>0</v>
      </c>
      <c r="E112" s="310">
        <f t="shared" si="20"/>
        <v>0</v>
      </c>
      <c r="F112" s="311">
        <f t="shared" si="20"/>
        <v>0</v>
      </c>
      <c r="G112" s="310">
        <f t="shared" si="20"/>
        <v>0</v>
      </c>
      <c r="H112" s="310">
        <f t="shared" si="20"/>
        <v>0</v>
      </c>
      <c r="I112" s="310">
        <f t="shared" si="20"/>
        <v>0</v>
      </c>
      <c r="J112" s="310">
        <f t="shared" si="20"/>
        <v>0</v>
      </c>
      <c r="K112" s="311">
        <f t="shared" si="20"/>
        <v>0</v>
      </c>
      <c r="L112" s="312">
        <f>+K112+F112</f>
        <v>0</v>
      </c>
    </row>
    <row r="113" spans="1:12" s="169" customFormat="1" ht="6" customHeight="1" x14ac:dyDescent="0.25">
      <c r="A113" s="187"/>
      <c r="B113" s="187"/>
      <c r="C113" s="187"/>
      <c r="D113" s="187"/>
      <c r="E113" s="187"/>
      <c r="F113" s="187"/>
      <c r="G113" s="187"/>
      <c r="H113" s="187"/>
      <c r="I113" s="187"/>
      <c r="J113" s="187"/>
      <c r="K113" s="187"/>
      <c r="L113" s="187"/>
    </row>
    <row r="114" spans="1:12" s="169" customFormat="1" ht="24" customHeight="1" thickBot="1" x14ac:dyDescent="0.3">
      <c r="A114" s="622" t="s">
        <v>242</v>
      </c>
      <c r="B114" s="622"/>
      <c r="C114" s="622"/>
      <c r="D114" s="622"/>
      <c r="E114" s="622"/>
      <c r="F114" s="622"/>
      <c r="G114" s="622"/>
      <c r="H114" s="622"/>
      <c r="I114" s="622"/>
      <c r="J114" s="622"/>
      <c r="K114" s="622"/>
      <c r="L114" s="622"/>
    </row>
    <row r="115" spans="1:12" s="175" customFormat="1" ht="24.75" customHeight="1" thickBot="1" x14ac:dyDescent="0.3">
      <c r="A115" s="287"/>
      <c r="B115" s="627" t="s">
        <v>53</v>
      </c>
      <c r="C115" s="628"/>
      <c r="D115" s="628"/>
      <c r="E115" s="628"/>
      <c r="F115" s="629"/>
      <c r="G115" s="627" t="s">
        <v>44</v>
      </c>
      <c r="H115" s="628"/>
      <c r="I115" s="628"/>
      <c r="J115" s="628"/>
      <c r="K115" s="629"/>
      <c r="L115" s="626" t="s">
        <v>30</v>
      </c>
    </row>
    <row r="116" spans="1:12" s="175" customFormat="1" ht="51" customHeight="1" thickBot="1" x14ac:dyDescent="0.3">
      <c r="A116" s="286" t="s">
        <v>114</v>
      </c>
      <c r="B116" s="222" t="s">
        <v>49</v>
      </c>
      <c r="C116" s="223" t="s">
        <v>40</v>
      </c>
      <c r="D116" s="223" t="s">
        <v>41</v>
      </c>
      <c r="E116" s="223" t="s">
        <v>42</v>
      </c>
      <c r="F116" s="224" t="s">
        <v>30</v>
      </c>
      <c r="G116" s="225" t="s">
        <v>49</v>
      </c>
      <c r="H116" s="223" t="s">
        <v>40</v>
      </c>
      <c r="I116" s="223" t="s">
        <v>41</v>
      </c>
      <c r="J116" s="223" t="s">
        <v>42</v>
      </c>
      <c r="K116" s="224" t="s">
        <v>30</v>
      </c>
      <c r="L116" s="625"/>
    </row>
    <row r="117" spans="1:12" s="169" customFormat="1" x14ac:dyDescent="0.25">
      <c r="A117" s="181"/>
      <c r="B117" s="181"/>
      <c r="C117" s="182"/>
      <c r="D117" s="182"/>
      <c r="E117" s="182"/>
      <c r="F117" s="184"/>
      <c r="G117" s="182"/>
      <c r="H117" s="182"/>
      <c r="I117" s="182"/>
      <c r="J117" s="182"/>
      <c r="K117" s="184"/>
      <c r="L117" s="210"/>
    </row>
    <row r="118" spans="1:12" s="169" customFormat="1" x14ac:dyDescent="0.25">
      <c r="A118" s="316" t="s">
        <v>9</v>
      </c>
      <c r="B118" s="290"/>
      <c r="C118" s="291"/>
      <c r="D118" s="291"/>
      <c r="E118" s="291"/>
      <c r="F118" s="293"/>
      <c r="G118" s="291"/>
      <c r="H118" s="291"/>
      <c r="I118" s="291"/>
      <c r="J118" s="291"/>
      <c r="K118" s="293"/>
      <c r="L118" s="294"/>
    </row>
    <row r="119" spans="1:12" s="169" customFormat="1" x14ac:dyDescent="0.25">
      <c r="A119" s="290"/>
      <c r="B119" s="290"/>
      <c r="C119" s="291"/>
      <c r="D119" s="291"/>
      <c r="E119" s="291"/>
      <c r="F119" s="293"/>
      <c r="G119" s="291"/>
      <c r="H119" s="291"/>
      <c r="I119" s="291"/>
      <c r="J119" s="291"/>
      <c r="K119" s="293"/>
      <c r="L119" s="294"/>
    </row>
    <row r="120" spans="1:12" s="169" customFormat="1" x14ac:dyDescent="0.25">
      <c r="A120" s="290" t="s">
        <v>211</v>
      </c>
      <c r="B120" s="290">
        <v>0</v>
      </c>
      <c r="C120" s="291">
        <v>0</v>
      </c>
      <c r="D120" s="291">
        <v>0</v>
      </c>
      <c r="E120" s="291">
        <v>0</v>
      </c>
      <c r="F120" s="293">
        <f>SUM(B120:E120)</f>
        <v>0</v>
      </c>
      <c r="G120" s="291">
        <v>0</v>
      </c>
      <c r="H120" s="291">
        <v>0</v>
      </c>
      <c r="I120" s="291">
        <v>0</v>
      </c>
      <c r="J120" s="291">
        <v>0</v>
      </c>
      <c r="K120" s="293">
        <f>SUM(G120:J120)</f>
        <v>0</v>
      </c>
      <c r="L120" s="294">
        <f>+K120+F120</f>
        <v>0</v>
      </c>
    </row>
    <row r="121" spans="1:12" s="169" customFormat="1" x14ac:dyDescent="0.25">
      <c r="A121" s="290" t="s">
        <v>200</v>
      </c>
      <c r="B121" s="290">
        <v>0</v>
      </c>
      <c r="C121" s="291">
        <v>0</v>
      </c>
      <c r="D121" s="291">
        <v>0</v>
      </c>
      <c r="E121" s="291">
        <v>0</v>
      </c>
      <c r="F121" s="293">
        <f>SUM(B121:E121)</f>
        <v>0</v>
      </c>
      <c r="G121" s="291">
        <v>0</v>
      </c>
      <c r="H121" s="291">
        <v>0</v>
      </c>
      <c r="I121" s="291">
        <v>0</v>
      </c>
      <c r="J121" s="291">
        <v>0</v>
      </c>
      <c r="K121" s="293">
        <f>SUM(G121:J121)</f>
        <v>0</v>
      </c>
      <c r="L121" s="294">
        <f>+K121+F121</f>
        <v>0</v>
      </c>
    </row>
    <row r="122" spans="1:12" s="169" customFormat="1" x14ac:dyDescent="0.25">
      <c r="A122" s="290" t="s">
        <v>201</v>
      </c>
      <c r="B122" s="290">
        <v>0</v>
      </c>
      <c r="C122" s="291">
        <v>0</v>
      </c>
      <c r="D122" s="291">
        <v>0</v>
      </c>
      <c r="E122" s="291">
        <v>0</v>
      </c>
      <c r="F122" s="293">
        <f>SUM(B122:E122)</f>
        <v>0</v>
      </c>
      <c r="G122" s="291">
        <v>0</v>
      </c>
      <c r="H122" s="291">
        <v>0</v>
      </c>
      <c r="I122" s="291">
        <v>0</v>
      </c>
      <c r="J122" s="291">
        <v>0</v>
      </c>
      <c r="K122" s="293">
        <f>SUM(G122:J122)</f>
        <v>0</v>
      </c>
      <c r="L122" s="294">
        <f>+K122+F122</f>
        <v>0</v>
      </c>
    </row>
    <row r="123" spans="1:12" s="169" customFormat="1" x14ac:dyDescent="0.25">
      <c r="A123" s="290" t="s">
        <v>202</v>
      </c>
      <c r="B123" s="290">
        <v>0</v>
      </c>
      <c r="C123" s="291">
        <v>0</v>
      </c>
      <c r="D123" s="291">
        <v>0</v>
      </c>
      <c r="E123" s="291">
        <v>0</v>
      </c>
      <c r="F123" s="293">
        <f>SUM(B123:E123)</f>
        <v>0</v>
      </c>
      <c r="G123" s="291">
        <v>0</v>
      </c>
      <c r="H123" s="291">
        <v>0</v>
      </c>
      <c r="I123" s="291">
        <v>0</v>
      </c>
      <c r="J123" s="291">
        <v>0</v>
      </c>
      <c r="K123" s="293">
        <f>SUM(G123:J123)</f>
        <v>0</v>
      </c>
      <c r="L123" s="294">
        <f>+K123+F123</f>
        <v>0</v>
      </c>
    </row>
    <row r="124" spans="1:12" s="169" customFormat="1" x14ac:dyDescent="0.25">
      <c r="A124" s="290"/>
      <c r="B124" s="295"/>
      <c r="C124" s="296"/>
      <c r="D124" s="296"/>
      <c r="E124" s="296"/>
      <c r="F124" s="298"/>
      <c r="G124" s="296"/>
      <c r="H124" s="296"/>
      <c r="I124" s="296"/>
      <c r="J124" s="296"/>
      <c r="K124" s="298"/>
      <c r="L124" s="299"/>
    </row>
    <row r="125" spans="1:12" s="169" customFormat="1" x14ac:dyDescent="0.25">
      <c r="A125" s="317" t="s">
        <v>55</v>
      </c>
      <c r="B125" s="301">
        <f t="shared" ref="B125:K125" si="21">SUM(B120:B123)</f>
        <v>0</v>
      </c>
      <c r="C125" s="302">
        <f t="shared" si="21"/>
        <v>0</v>
      </c>
      <c r="D125" s="302">
        <f t="shared" si="21"/>
        <v>0</v>
      </c>
      <c r="E125" s="302">
        <f t="shared" si="21"/>
        <v>0</v>
      </c>
      <c r="F125" s="304">
        <f t="shared" si="21"/>
        <v>0</v>
      </c>
      <c r="G125" s="302">
        <f t="shared" si="21"/>
        <v>0</v>
      </c>
      <c r="H125" s="302">
        <f t="shared" si="21"/>
        <v>0</v>
      </c>
      <c r="I125" s="302">
        <f t="shared" si="21"/>
        <v>0</v>
      </c>
      <c r="J125" s="302">
        <f t="shared" si="21"/>
        <v>0</v>
      </c>
      <c r="K125" s="304">
        <f t="shared" si="21"/>
        <v>0</v>
      </c>
      <c r="L125" s="305">
        <f>+K125+F125</f>
        <v>0</v>
      </c>
    </row>
    <row r="126" spans="1:12" s="169" customFormat="1" x14ac:dyDescent="0.25">
      <c r="A126" s="290"/>
      <c r="B126" s="290"/>
      <c r="C126" s="291"/>
      <c r="D126" s="291"/>
      <c r="E126" s="291"/>
      <c r="F126" s="293"/>
      <c r="G126" s="291"/>
      <c r="H126" s="291"/>
      <c r="I126" s="291"/>
      <c r="J126" s="291"/>
      <c r="K126" s="293"/>
      <c r="L126" s="294"/>
    </row>
    <row r="127" spans="1:12" s="169" customFormat="1" x14ac:dyDescent="0.25">
      <c r="A127" s="316" t="s">
        <v>36</v>
      </c>
      <c r="B127" s="290"/>
      <c r="C127" s="291"/>
      <c r="D127" s="291"/>
      <c r="E127" s="291"/>
      <c r="F127" s="293"/>
      <c r="G127" s="291"/>
      <c r="H127" s="291"/>
      <c r="I127" s="291"/>
      <c r="J127" s="291"/>
      <c r="K127" s="293"/>
      <c r="L127" s="294"/>
    </row>
    <row r="128" spans="1:12" s="169" customFormat="1" x14ac:dyDescent="0.25">
      <c r="A128" s="290"/>
      <c r="B128" s="290"/>
      <c r="C128" s="291"/>
      <c r="D128" s="291"/>
      <c r="E128" s="291"/>
      <c r="F128" s="293"/>
      <c r="G128" s="291"/>
      <c r="H128" s="291"/>
      <c r="I128" s="291"/>
      <c r="J128" s="291"/>
      <c r="K128" s="293"/>
      <c r="L128" s="294"/>
    </row>
    <row r="129" spans="1:12" s="169" customFormat="1" x14ac:dyDescent="0.25">
      <c r="A129" s="290" t="s">
        <v>127</v>
      </c>
      <c r="B129" s="290">
        <v>0</v>
      </c>
      <c r="C129" s="291">
        <v>0</v>
      </c>
      <c r="D129" s="291">
        <v>0</v>
      </c>
      <c r="E129" s="291">
        <v>0</v>
      </c>
      <c r="F129" s="293">
        <f>SUM(B129:E129)</f>
        <v>0</v>
      </c>
      <c r="G129" s="291">
        <v>0</v>
      </c>
      <c r="H129" s="291">
        <v>0</v>
      </c>
      <c r="I129" s="291">
        <v>0</v>
      </c>
      <c r="J129" s="291">
        <v>0</v>
      </c>
      <c r="K129" s="293">
        <f>SUM(G129:J129)</f>
        <v>0</v>
      </c>
      <c r="L129" s="294">
        <f>+K129+F129</f>
        <v>0</v>
      </c>
    </row>
    <row r="130" spans="1:12" s="169" customFormat="1" x14ac:dyDescent="0.25">
      <c r="A130" s="290" t="s">
        <v>94</v>
      </c>
      <c r="B130" s="290">
        <v>0</v>
      </c>
      <c r="C130" s="291">
        <v>0</v>
      </c>
      <c r="D130" s="291">
        <v>0</v>
      </c>
      <c r="E130" s="291">
        <v>0</v>
      </c>
      <c r="F130" s="293">
        <f>SUM(B130:E130)</f>
        <v>0</v>
      </c>
      <c r="G130" s="291">
        <v>0</v>
      </c>
      <c r="H130" s="291">
        <v>0</v>
      </c>
      <c r="I130" s="291">
        <v>0</v>
      </c>
      <c r="J130" s="291">
        <v>0</v>
      </c>
      <c r="K130" s="293">
        <f>SUM(G130:J130)</f>
        <v>0</v>
      </c>
      <c r="L130" s="294">
        <f>+K130+F130</f>
        <v>0</v>
      </c>
    </row>
    <row r="131" spans="1:12" s="169" customFormat="1" x14ac:dyDescent="0.25">
      <c r="A131" s="290"/>
      <c r="B131" s="295"/>
      <c r="C131" s="296"/>
      <c r="D131" s="296"/>
      <c r="E131" s="296"/>
      <c r="F131" s="298"/>
      <c r="G131" s="296"/>
      <c r="H131" s="296"/>
      <c r="I131" s="296"/>
      <c r="J131" s="296"/>
      <c r="K131" s="298"/>
      <c r="L131" s="299"/>
    </row>
    <row r="132" spans="1:12" s="169" customFormat="1" x14ac:dyDescent="0.25">
      <c r="A132" s="317" t="s">
        <v>55</v>
      </c>
      <c r="B132" s="301">
        <f t="shared" ref="B132:K132" si="22">SUM(B129:B130)</f>
        <v>0</v>
      </c>
      <c r="C132" s="302">
        <f t="shared" si="22"/>
        <v>0</v>
      </c>
      <c r="D132" s="302">
        <f t="shared" si="22"/>
        <v>0</v>
      </c>
      <c r="E132" s="302">
        <f t="shared" si="22"/>
        <v>0</v>
      </c>
      <c r="F132" s="304">
        <f t="shared" si="22"/>
        <v>0</v>
      </c>
      <c r="G132" s="302">
        <f t="shared" si="22"/>
        <v>0</v>
      </c>
      <c r="H132" s="302">
        <f t="shared" si="22"/>
        <v>0</v>
      </c>
      <c r="I132" s="302">
        <f t="shared" si="22"/>
        <v>0</v>
      </c>
      <c r="J132" s="302">
        <f t="shared" si="22"/>
        <v>0</v>
      </c>
      <c r="K132" s="304">
        <f t="shared" si="22"/>
        <v>0</v>
      </c>
      <c r="L132" s="305">
        <f>+K132+F132</f>
        <v>0</v>
      </c>
    </row>
    <row r="133" spans="1:12" s="169" customFormat="1" x14ac:dyDescent="0.25">
      <c r="A133" s="290"/>
      <c r="B133" s="290"/>
      <c r="C133" s="291"/>
      <c r="D133" s="291"/>
      <c r="E133" s="291"/>
      <c r="F133" s="293"/>
      <c r="G133" s="291"/>
      <c r="H133" s="291"/>
      <c r="I133" s="291"/>
      <c r="J133" s="291"/>
      <c r="K133" s="293"/>
      <c r="L133" s="294"/>
    </row>
    <row r="134" spans="1:12" s="169" customFormat="1" x14ac:dyDescent="0.25">
      <c r="A134" s="316" t="s">
        <v>3</v>
      </c>
      <c r="B134" s="290"/>
      <c r="C134" s="291"/>
      <c r="D134" s="291"/>
      <c r="E134" s="291"/>
      <c r="F134" s="293"/>
      <c r="G134" s="291"/>
      <c r="H134" s="291"/>
      <c r="I134" s="291"/>
      <c r="J134" s="291"/>
      <c r="K134" s="293"/>
      <c r="L134" s="294"/>
    </row>
    <row r="135" spans="1:12" s="169" customFormat="1" x14ac:dyDescent="0.25">
      <c r="A135" s="290"/>
      <c r="B135" s="290"/>
      <c r="C135" s="291"/>
      <c r="D135" s="291"/>
      <c r="E135" s="291"/>
      <c r="F135" s="293"/>
      <c r="G135" s="291"/>
      <c r="H135" s="291"/>
      <c r="I135" s="291"/>
      <c r="J135" s="291"/>
      <c r="K135" s="293"/>
      <c r="L135" s="294"/>
    </row>
    <row r="136" spans="1:12" s="169" customFormat="1" x14ac:dyDescent="0.25">
      <c r="A136" s="290" t="s">
        <v>140</v>
      </c>
      <c r="B136" s="290">
        <v>0</v>
      </c>
      <c r="C136" s="291">
        <v>0</v>
      </c>
      <c r="D136" s="291">
        <v>0</v>
      </c>
      <c r="E136" s="291">
        <v>0</v>
      </c>
      <c r="F136" s="293">
        <f>SUM(B136:E136)</f>
        <v>0</v>
      </c>
      <c r="G136" s="291">
        <v>0</v>
      </c>
      <c r="H136" s="291">
        <v>0</v>
      </c>
      <c r="I136" s="291">
        <v>0</v>
      </c>
      <c r="J136" s="291">
        <v>0</v>
      </c>
      <c r="K136" s="293">
        <f>SUM(G136:J136)</f>
        <v>0</v>
      </c>
      <c r="L136" s="294">
        <f>+K136+F136</f>
        <v>0</v>
      </c>
    </row>
    <row r="137" spans="1:12" s="169" customFormat="1" x14ac:dyDescent="0.25">
      <c r="A137" s="290" t="s">
        <v>190</v>
      </c>
      <c r="B137" s="290">
        <v>0</v>
      </c>
      <c r="C137" s="291">
        <v>0</v>
      </c>
      <c r="D137" s="291">
        <v>0</v>
      </c>
      <c r="E137" s="291">
        <v>0</v>
      </c>
      <c r="F137" s="293">
        <f>SUM(B137:E137)</f>
        <v>0</v>
      </c>
      <c r="G137" s="291">
        <v>0</v>
      </c>
      <c r="H137" s="291">
        <v>0</v>
      </c>
      <c r="I137" s="291">
        <v>0</v>
      </c>
      <c r="J137" s="291">
        <v>0</v>
      </c>
      <c r="K137" s="293">
        <f>SUM(G137:J137)</f>
        <v>0</v>
      </c>
      <c r="L137" s="294">
        <f>+K137+F137</f>
        <v>0</v>
      </c>
    </row>
    <row r="138" spans="1:12" s="169" customFormat="1" x14ac:dyDescent="0.25">
      <c r="A138" s="290" t="s">
        <v>120</v>
      </c>
      <c r="B138" s="290">
        <v>0</v>
      </c>
      <c r="C138" s="291">
        <v>0</v>
      </c>
      <c r="D138" s="291">
        <v>0</v>
      </c>
      <c r="E138" s="291">
        <v>0</v>
      </c>
      <c r="F138" s="293">
        <f>SUM(B138:E138)</f>
        <v>0</v>
      </c>
      <c r="G138" s="291">
        <v>0</v>
      </c>
      <c r="H138" s="291">
        <v>0</v>
      </c>
      <c r="I138" s="291">
        <v>0</v>
      </c>
      <c r="J138" s="291">
        <v>0</v>
      </c>
      <c r="K138" s="293">
        <f>SUM(G138:J138)</f>
        <v>0</v>
      </c>
      <c r="L138" s="294">
        <f>+K138+F138</f>
        <v>0</v>
      </c>
    </row>
    <row r="139" spans="1:12" s="169" customFormat="1" x14ac:dyDescent="0.25">
      <c r="A139" s="290" t="s">
        <v>273</v>
      </c>
      <c r="B139" s="290">
        <v>0</v>
      </c>
      <c r="C139" s="291">
        <v>0</v>
      </c>
      <c r="D139" s="291">
        <v>0</v>
      </c>
      <c r="E139" s="291">
        <v>0</v>
      </c>
      <c r="F139" s="293">
        <f>SUM(B139:E139)</f>
        <v>0</v>
      </c>
      <c r="G139" s="291">
        <v>0</v>
      </c>
      <c r="H139" s="291">
        <v>0</v>
      </c>
      <c r="I139" s="291">
        <v>0</v>
      </c>
      <c r="J139" s="291">
        <v>0</v>
      </c>
      <c r="K139" s="293">
        <f>SUM(G139:J139)</f>
        <v>0</v>
      </c>
      <c r="L139" s="294">
        <f>+K139+F139</f>
        <v>0</v>
      </c>
    </row>
    <row r="140" spans="1:12" s="169" customFormat="1" x14ac:dyDescent="0.25">
      <c r="A140" s="290" t="s">
        <v>95</v>
      </c>
      <c r="B140" s="290">
        <v>0</v>
      </c>
      <c r="C140" s="291">
        <v>0</v>
      </c>
      <c r="D140" s="291">
        <v>0</v>
      </c>
      <c r="E140" s="291">
        <v>0</v>
      </c>
      <c r="F140" s="293">
        <f>SUM(B140:E140)</f>
        <v>0</v>
      </c>
      <c r="G140" s="291">
        <v>0</v>
      </c>
      <c r="H140" s="291">
        <v>0</v>
      </c>
      <c r="I140" s="291">
        <v>0</v>
      </c>
      <c r="J140" s="291">
        <v>0</v>
      </c>
      <c r="K140" s="293">
        <f>SUM(G140:J140)</f>
        <v>0</v>
      </c>
      <c r="L140" s="294">
        <f>+K140+F140</f>
        <v>0</v>
      </c>
    </row>
    <row r="141" spans="1:12" s="169" customFormat="1" x14ac:dyDescent="0.25">
      <c r="A141" s="290"/>
      <c r="B141" s="295"/>
      <c r="C141" s="296"/>
      <c r="D141" s="296"/>
      <c r="E141" s="296"/>
      <c r="F141" s="298"/>
      <c r="G141" s="296"/>
      <c r="H141" s="296"/>
      <c r="I141" s="296"/>
      <c r="J141" s="296"/>
      <c r="K141" s="298"/>
      <c r="L141" s="299"/>
    </row>
    <row r="142" spans="1:12" s="169" customFormat="1" x14ac:dyDescent="0.25">
      <c r="A142" s="317" t="s">
        <v>55</v>
      </c>
      <c r="B142" s="301">
        <f t="shared" ref="B142:K142" si="23">SUM(B136:B140)</f>
        <v>0</v>
      </c>
      <c r="C142" s="302">
        <f t="shared" si="23"/>
        <v>0</v>
      </c>
      <c r="D142" s="302">
        <f t="shared" si="23"/>
        <v>0</v>
      </c>
      <c r="E142" s="302">
        <f t="shared" si="23"/>
        <v>0</v>
      </c>
      <c r="F142" s="304">
        <f t="shared" si="23"/>
        <v>0</v>
      </c>
      <c r="G142" s="302">
        <f t="shared" si="23"/>
        <v>0</v>
      </c>
      <c r="H142" s="302">
        <f t="shared" si="23"/>
        <v>0</v>
      </c>
      <c r="I142" s="302">
        <f t="shared" si="23"/>
        <v>0</v>
      </c>
      <c r="J142" s="302">
        <f t="shared" si="23"/>
        <v>0</v>
      </c>
      <c r="K142" s="304">
        <f t="shared" si="23"/>
        <v>0</v>
      </c>
      <c r="L142" s="305">
        <f>+K142+F142</f>
        <v>0</v>
      </c>
    </row>
    <row r="143" spans="1:12" s="169" customFormat="1" x14ac:dyDescent="0.25">
      <c r="A143" s="290"/>
      <c r="B143" s="290"/>
      <c r="C143" s="291"/>
      <c r="D143" s="291"/>
      <c r="E143" s="291"/>
      <c r="F143" s="293"/>
      <c r="G143" s="291"/>
      <c r="H143" s="291"/>
      <c r="I143" s="291"/>
      <c r="J143" s="291"/>
      <c r="K143" s="293"/>
      <c r="L143" s="294"/>
    </row>
    <row r="144" spans="1:12" s="169" customFormat="1" x14ac:dyDescent="0.25">
      <c r="A144" s="316" t="s">
        <v>8</v>
      </c>
      <c r="B144" s="290"/>
      <c r="C144" s="291"/>
      <c r="D144" s="291"/>
      <c r="E144" s="291"/>
      <c r="F144" s="293"/>
      <c r="G144" s="291"/>
      <c r="H144" s="291"/>
      <c r="I144" s="291"/>
      <c r="J144" s="291"/>
      <c r="K144" s="293"/>
      <c r="L144" s="294"/>
    </row>
    <row r="145" spans="1:12" s="169" customFormat="1" x14ac:dyDescent="0.25">
      <c r="A145" s="290"/>
      <c r="B145" s="290"/>
      <c r="C145" s="291"/>
      <c r="D145" s="291"/>
      <c r="E145" s="291"/>
      <c r="F145" s="293"/>
      <c r="G145" s="291"/>
      <c r="H145" s="291"/>
      <c r="I145" s="291"/>
      <c r="J145" s="291"/>
      <c r="K145" s="293"/>
      <c r="L145" s="294"/>
    </row>
    <row r="146" spans="1:12" s="169" customFormat="1" x14ac:dyDescent="0.25">
      <c r="A146" s="290" t="s">
        <v>274</v>
      </c>
      <c r="B146" s="290">
        <v>0</v>
      </c>
      <c r="C146" s="291">
        <v>0</v>
      </c>
      <c r="D146" s="291">
        <v>0</v>
      </c>
      <c r="E146" s="291">
        <v>0</v>
      </c>
      <c r="F146" s="293">
        <f>SUM(B146:E146)</f>
        <v>0</v>
      </c>
      <c r="G146" s="291">
        <v>0</v>
      </c>
      <c r="H146" s="291">
        <v>0</v>
      </c>
      <c r="I146" s="291">
        <v>0</v>
      </c>
      <c r="J146" s="291">
        <v>0</v>
      </c>
      <c r="K146" s="293">
        <f>SUM(G146:J146)</f>
        <v>0</v>
      </c>
      <c r="L146" s="294">
        <f>+K146+F146</f>
        <v>0</v>
      </c>
    </row>
    <row r="147" spans="1:12" s="169" customFormat="1" x14ac:dyDescent="0.25">
      <c r="A147" s="290" t="s">
        <v>105</v>
      </c>
      <c r="B147" s="290">
        <v>0</v>
      </c>
      <c r="C147" s="291">
        <v>0</v>
      </c>
      <c r="D147" s="291">
        <v>0</v>
      </c>
      <c r="E147" s="291">
        <v>0</v>
      </c>
      <c r="F147" s="293">
        <f>SUM(B147:E147)</f>
        <v>0</v>
      </c>
      <c r="G147" s="291">
        <v>0</v>
      </c>
      <c r="H147" s="291">
        <v>0</v>
      </c>
      <c r="I147" s="291">
        <v>0</v>
      </c>
      <c r="J147" s="291">
        <v>0</v>
      </c>
      <c r="K147" s="293">
        <f>SUM(G147:J147)</f>
        <v>0</v>
      </c>
      <c r="L147" s="294">
        <f>+K147+F147</f>
        <v>0</v>
      </c>
    </row>
    <row r="148" spans="1:12" s="169" customFormat="1" x14ac:dyDescent="0.25">
      <c r="A148" s="290" t="s">
        <v>291</v>
      </c>
      <c r="B148" s="290">
        <v>0</v>
      </c>
      <c r="C148" s="291">
        <v>0</v>
      </c>
      <c r="D148" s="291">
        <v>0</v>
      </c>
      <c r="E148" s="291">
        <v>0</v>
      </c>
      <c r="F148" s="293">
        <f>SUM(B148:E148)</f>
        <v>0</v>
      </c>
      <c r="G148" s="291">
        <v>0</v>
      </c>
      <c r="H148" s="291">
        <v>0</v>
      </c>
      <c r="I148" s="291">
        <v>0</v>
      </c>
      <c r="J148" s="291">
        <v>0</v>
      </c>
      <c r="K148" s="293">
        <f>SUM(G148:J148)</f>
        <v>0</v>
      </c>
      <c r="L148" s="294">
        <f>+K148+F148</f>
        <v>0</v>
      </c>
    </row>
    <row r="149" spans="1:12" s="169" customFormat="1" x14ac:dyDescent="0.25">
      <c r="A149" s="290"/>
      <c r="B149" s="295"/>
      <c r="C149" s="296"/>
      <c r="D149" s="296"/>
      <c r="E149" s="296"/>
      <c r="F149" s="298"/>
      <c r="G149" s="296"/>
      <c r="H149" s="296"/>
      <c r="I149" s="296"/>
      <c r="J149" s="296"/>
      <c r="K149" s="298"/>
      <c r="L149" s="299"/>
    </row>
    <row r="150" spans="1:12" s="169" customFormat="1" ht="13.8" thickBot="1" x14ac:dyDescent="0.3">
      <c r="A150" s="318" t="s">
        <v>30</v>
      </c>
      <c r="B150" s="309">
        <f t="shared" ref="B150:K150" si="24">SUM(B146:B148)</f>
        <v>0</v>
      </c>
      <c r="C150" s="310">
        <f t="shared" si="24"/>
        <v>0</v>
      </c>
      <c r="D150" s="310">
        <f t="shared" si="24"/>
        <v>0</v>
      </c>
      <c r="E150" s="310">
        <f t="shared" si="24"/>
        <v>0</v>
      </c>
      <c r="F150" s="311">
        <f t="shared" si="24"/>
        <v>0</v>
      </c>
      <c r="G150" s="310">
        <f t="shared" si="24"/>
        <v>0</v>
      </c>
      <c r="H150" s="310">
        <f t="shared" si="24"/>
        <v>0</v>
      </c>
      <c r="I150" s="310">
        <f t="shared" si="24"/>
        <v>0</v>
      </c>
      <c r="J150" s="310">
        <f t="shared" si="24"/>
        <v>0</v>
      </c>
      <c r="K150" s="311">
        <f t="shared" si="24"/>
        <v>0</v>
      </c>
      <c r="L150" s="312">
        <f>+K150+F150</f>
        <v>0</v>
      </c>
    </row>
    <row r="151" spans="1:12" s="169" customFormat="1" ht="6" customHeight="1" thickBot="1" x14ac:dyDescent="0.3">
      <c r="A151" s="200"/>
      <c r="B151" s="200"/>
      <c r="C151" s="201"/>
      <c r="D151" s="201"/>
      <c r="E151" s="201"/>
      <c r="F151" s="203"/>
      <c r="G151" s="201"/>
      <c r="H151" s="201"/>
      <c r="I151" s="201"/>
      <c r="J151" s="201"/>
      <c r="K151" s="203"/>
      <c r="L151" s="204"/>
    </row>
    <row r="152" spans="1:12" s="169" customFormat="1" ht="4.5" customHeight="1" x14ac:dyDescent="0.25">
      <c r="A152" s="187"/>
      <c r="B152" s="187"/>
      <c r="C152" s="187"/>
      <c r="D152" s="187"/>
      <c r="E152" s="187"/>
      <c r="F152" s="187"/>
      <c r="G152" s="187"/>
      <c r="H152" s="187"/>
      <c r="I152" s="187"/>
      <c r="J152" s="187"/>
      <c r="K152" s="187"/>
      <c r="L152" s="187"/>
    </row>
    <row r="153" spans="1:12" s="169" customFormat="1" ht="24" customHeight="1" thickBot="1" x14ac:dyDescent="0.3">
      <c r="A153" s="622" t="s">
        <v>242</v>
      </c>
      <c r="B153" s="622"/>
      <c r="C153" s="622"/>
      <c r="D153" s="622"/>
      <c r="E153" s="622"/>
      <c r="F153" s="622"/>
      <c r="G153" s="622"/>
      <c r="H153" s="622"/>
      <c r="I153" s="622"/>
      <c r="J153" s="622"/>
      <c r="K153" s="622"/>
      <c r="L153" s="622"/>
    </row>
    <row r="154" spans="1:12" s="175" customFormat="1" ht="24.75" customHeight="1" thickBot="1" x14ac:dyDescent="0.3">
      <c r="A154" s="287"/>
      <c r="B154" s="627" t="s">
        <v>53</v>
      </c>
      <c r="C154" s="628"/>
      <c r="D154" s="628"/>
      <c r="E154" s="628"/>
      <c r="F154" s="629"/>
      <c r="G154" s="627" t="s">
        <v>44</v>
      </c>
      <c r="H154" s="628"/>
      <c r="I154" s="628"/>
      <c r="J154" s="628"/>
      <c r="K154" s="629"/>
      <c r="L154" s="626" t="s">
        <v>30</v>
      </c>
    </row>
    <row r="155" spans="1:12" s="175" customFormat="1" ht="51" customHeight="1" thickBot="1" x14ac:dyDescent="0.3">
      <c r="A155" s="286" t="s">
        <v>114</v>
      </c>
      <c r="B155" s="222" t="s">
        <v>49</v>
      </c>
      <c r="C155" s="223" t="s">
        <v>40</v>
      </c>
      <c r="D155" s="223" t="s">
        <v>41</v>
      </c>
      <c r="E155" s="223" t="s">
        <v>42</v>
      </c>
      <c r="F155" s="224" t="s">
        <v>30</v>
      </c>
      <c r="G155" s="225" t="s">
        <v>49</v>
      </c>
      <c r="H155" s="223" t="s">
        <v>40</v>
      </c>
      <c r="I155" s="223" t="s">
        <v>41</v>
      </c>
      <c r="J155" s="223" t="s">
        <v>42</v>
      </c>
      <c r="K155" s="224" t="s">
        <v>30</v>
      </c>
      <c r="L155" s="625"/>
    </row>
    <row r="156" spans="1:12" s="169" customFormat="1" x14ac:dyDescent="0.25">
      <c r="A156" s="181"/>
      <c r="B156" s="181"/>
      <c r="C156" s="182"/>
      <c r="D156" s="182"/>
      <c r="E156" s="182"/>
      <c r="F156" s="184"/>
      <c r="G156" s="182"/>
      <c r="H156" s="182"/>
      <c r="I156" s="182"/>
      <c r="J156" s="182"/>
      <c r="K156" s="184"/>
      <c r="L156" s="210"/>
    </row>
    <row r="157" spans="1:12" s="169" customFormat="1" x14ac:dyDescent="0.25">
      <c r="A157" s="316" t="s">
        <v>7</v>
      </c>
      <c r="B157" s="290"/>
      <c r="C157" s="291"/>
      <c r="D157" s="291"/>
      <c r="E157" s="291"/>
      <c r="F157" s="293"/>
      <c r="G157" s="291"/>
      <c r="H157" s="291"/>
      <c r="I157" s="291"/>
      <c r="J157" s="291"/>
      <c r="K157" s="293"/>
      <c r="L157" s="294"/>
    </row>
    <row r="158" spans="1:12" s="169" customFormat="1" x14ac:dyDescent="0.25">
      <c r="A158" s="290"/>
      <c r="B158" s="290"/>
      <c r="C158" s="291"/>
      <c r="D158" s="291"/>
      <c r="E158" s="291"/>
      <c r="F158" s="293"/>
      <c r="G158" s="291"/>
      <c r="H158" s="291"/>
      <c r="I158" s="291"/>
      <c r="J158" s="291"/>
      <c r="K158" s="293"/>
      <c r="L158" s="294"/>
    </row>
    <row r="159" spans="1:12" s="169" customFormat="1" x14ac:dyDescent="0.25">
      <c r="A159" s="290" t="s">
        <v>96</v>
      </c>
      <c r="B159" s="290">
        <v>0</v>
      </c>
      <c r="C159" s="291">
        <v>0</v>
      </c>
      <c r="D159" s="291">
        <v>0</v>
      </c>
      <c r="E159" s="291">
        <v>0</v>
      </c>
      <c r="F159" s="293">
        <f>SUM(B159:E159)</f>
        <v>0</v>
      </c>
      <c r="G159" s="291">
        <v>0</v>
      </c>
      <c r="H159" s="291">
        <v>0</v>
      </c>
      <c r="I159" s="291">
        <v>0</v>
      </c>
      <c r="J159" s="291">
        <v>0</v>
      </c>
      <c r="K159" s="293">
        <f>SUM(G159:J159)</f>
        <v>0</v>
      </c>
      <c r="L159" s="294">
        <f>+K159+F159</f>
        <v>0</v>
      </c>
    </row>
    <row r="160" spans="1:12" s="169" customFormat="1" x14ac:dyDescent="0.25">
      <c r="A160" s="290" t="s">
        <v>212</v>
      </c>
      <c r="B160" s="290">
        <v>0</v>
      </c>
      <c r="C160" s="291">
        <v>0</v>
      </c>
      <c r="D160" s="291">
        <v>0</v>
      </c>
      <c r="E160" s="291">
        <v>0</v>
      </c>
      <c r="F160" s="293">
        <f>SUM(B160:E160)</f>
        <v>0</v>
      </c>
      <c r="G160" s="291">
        <v>0</v>
      </c>
      <c r="H160" s="291">
        <v>0</v>
      </c>
      <c r="I160" s="291">
        <v>0</v>
      </c>
      <c r="J160" s="291">
        <v>0</v>
      </c>
      <c r="K160" s="293">
        <f>SUM(G160:J160)</f>
        <v>0</v>
      </c>
      <c r="L160" s="294">
        <f>+K160+F160</f>
        <v>0</v>
      </c>
    </row>
    <row r="161" spans="1:12" s="169" customFormat="1" x14ac:dyDescent="0.25">
      <c r="A161" s="290"/>
      <c r="B161" s="295"/>
      <c r="C161" s="296"/>
      <c r="D161" s="296"/>
      <c r="E161" s="296"/>
      <c r="F161" s="298"/>
      <c r="G161" s="296"/>
      <c r="H161" s="296"/>
      <c r="I161" s="296"/>
      <c r="J161" s="296"/>
      <c r="K161" s="298"/>
      <c r="L161" s="299"/>
    </row>
    <row r="162" spans="1:12" s="169" customFormat="1" x14ac:dyDescent="0.25">
      <c r="A162" s="317" t="s">
        <v>55</v>
      </c>
      <c r="B162" s="301">
        <f t="shared" ref="B162:K162" si="25">SUM(B159:B160)</f>
        <v>0</v>
      </c>
      <c r="C162" s="302">
        <f t="shared" si="25"/>
        <v>0</v>
      </c>
      <c r="D162" s="302">
        <f t="shared" si="25"/>
        <v>0</v>
      </c>
      <c r="E162" s="302">
        <f t="shared" si="25"/>
        <v>0</v>
      </c>
      <c r="F162" s="304">
        <f t="shared" si="25"/>
        <v>0</v>
      </c>
      <c r="G162" s="302">
        <f t="shared" si="25"/>
        <v>0</v>
      </c>
      <c r="H162" s="302">
        <f t="shared" si="25"/>
        <v>0</v>
      </c>
      <c r="I162" s="302">
        <f t="shared" si="25"/>
        <v>0</v>
      </c>
      <c r="J162" s="302">
        <f t="shared" si="25"/>
        <v>0</v>
      </c>
      <c r="K162" s="304">
        <f t="shared" si="25"/>
        <v>0</v>
      </c>
      <c r="L162" s="305">
        <f>+K162+F162</f>
        <v>0</v>
      </c>
    </row>
    <row r="163" spans="1:12" s="169" customFormat="1" x14ac:dyDescent="0.25">
      <c r="A163" s="290"/>
      <c r="B163" s="290"/>
      <c r="C163" s="291"/>
      <c r="D163" s="291"/>
      <c r="E163" s="291"/>
      <c r="F163" s="293"/>
      <c r="G163" s="291"/>
      <c r="H163" s="291"/>
      <c r="I163" s="291"/>
      <c r="J163" s="291"/>
      <c r="K163" s="293"/>
      <c r="L163" s="294"/>
    </row>
    <row r="164" spans="1:12" s="169" customFormat="1" x14ac:dyDescent="0.25">
      <c r="A164" s="316" t="s">
        <v>4</v>
      </c>
      <c r="B164" s="290"/>
      <c r="C164" s="291"/>
      <c r="D164" s="291"/>
      <c r="E164" s="291"/>
      <c r="F164" s="293"/>
      <c r="G164" s="291"/>
      <c r="H164" s="291"/>
      <c r="I164" s="291"/>
      <c r="J164" s="291"/>
      <c r="K164" s="293"/>
      <c r="L164" s="294"/>
    </row>
    <row r="165" spans="1:12" s="169" customFormat="1" x14ac:dyDescent="0.25">
      <c r="A165" s="290"/>
      <c r="B165" s="290"/>
      <c r="C165" s="291"/>
      <c r="D165" s="291"/>
      <c r="E165" s="291"/>
      <c r="F165" s="293"/>
      <c r="G165" s="291"/>
      <c r="H165" s="291"/>
      <c r="I165" s="291"/>
      <c r="J165" s="291"/>
      <c r="K165" s="293"/>
      <c r="L165" s="294"/>
    </row>
    <row r="166" spans="1:12" s="169" customFormat="1" x14ac:dyDescent="0.25">
      <c r="A166" s="290" t="s">
        <v>133</v>
      </c>
      <c r="B166" s="290">
        <v>0</v>
      </c>
      <c r="C166" s="291">
        <v>0</v>
      </c>
      <c r="D166" s="291">
        <v>0</v>
      </c>
      <c r="E166" s="291">
        <v>0</v>
      </c>
      <c r="F166" s="293">
        <f>SUM(B166:E166)</f>
        <v>0</v>
      </c>
      <c r="G166" s="291">
        <v>0</v>
      </c>
      <c r="H166" s="291">
        <v>0</v>
      </c>
      <c r="I166" s="291">
        <v>0</v>
      </c>
      <c r="J166" s="291">
        <v>0</v>
      </c>
      <c r="K166" s="293">
        <f>SUM(G166:J166)</f>
        <v>0</v>
      </c>
      <c r="L166" s="294">
        <f>+K166+F166</f>
        <v>0</v>
      </c>
    </row>
    <row r="167" spans="1:12" s="169" customFormat="1" x14ac:dyDescent="0.25">
      <c r="A167" s="290" t="s">
        <v>191</v>
      </c>
      <c r="B167" s="290">
        <v>0</v>
      </c>
      <c r="C167" s="291">
        <v>0</v>
      </c>
      <c r="D167" s="291">
        <v>0</v>
      </c>
      <c r="E167" s="291">
        <v>0</v>
      </c>
      <c r="F167" s="293">
        <f>SUM(B167:E167)</f>
        <v>0</v>
      </c>
      <c r="G167" s="291">
        <v>0</v>
      </c>
      <c r="H167" s="291">
        <v>0</v>
      </c>
      <c r="I167" s="291">
        <v>0</v>
      </c>
      <c r="J167" s="291">
        <v>0</v>
      </c>
      <c r="K167" s="293">
        <f>SUM(G167:J167)</f>
        <v>0</v>
      </c>
      <c r="L167" s="294">
        <f>+K167+F167</f>
        <v>0</v>
      </c>
    </row>
    <row r="168" spans="1:12" s="169" customFormat="1" x14ac:dyDescent="0.25">
      <c r="A168" s="290" t="s">
        <v>213</v>
      </c>
      <c r="B168" s="290">
        <v>0</v>
      </c>
      <c r="C168" s="291">
        <v>0</v>
      </c>
      <c r="D168" s="291">
        <v>0</v>
      </c>
      <c r="E168" s="291">
        <v>0</v>
      </c>
      <c r="F168" s="293">
        <f>SUM(B168:E168)</f>
        <v>0</v>
      </c>
      <c r="G168" s="291">
        <v>0</v>
      </c>
      <c r="H168" s="291">
        <v>0</v>
      </c>
      <c r="I168" s="291">
        <v>0</v>
      </c>
      <c r="J168" s="291">
        <v>0</v>
      </c>
      <c r="K168" s="293">
        <f>SUM(G168:J168)</f>
        <v>0</v>
      </c>
      <c r="L168" s="294">
        <f>+K168+F168</f>
        <v>0</v>
      </c>
    </row>
    <row r="169" spans="1:12" s="169" customFormat="1" x14ac:dyDescent="0.25">
      <c r="A169" s="290" t="s">
        <v>276</v>
      </c>
      <c r="B169" s="290">
        <v>0</v>
      </c>
      <c r="C169" s="291">
        <v>0</v>
      </c>
      <c r="D169" s="291">
        <v>0</v>
      </c>
      <c r="E169" s="291">
        <v>0</v>
      </c>
      <c r="F169" s="293">
        <f>SUM(B169:E169)</f>
        <v>0</v>
      </c>
      <c r="G169" s="291">
        <v>0</v>
      </c>
      <c r="H169" s="291">
        <v>0</v>
      </c>
      <c r="I169" s="291">
        <v>0</v>
      </c>
      <c r="J169" s="291">
        <v>0</v>
      </c>
      <c r="K169" s="293">
        <f>SUM(G169:J169)</f>
        <v>0</v>
      </c>
      <c r="L169" s="294">
        <f>+K169+F169</f>
        <v>0</v>
      </c>
    </row>
    <row r="170" spans="1:12" s="169" customFormat="1" x14ac:dyDescent="0.25">
      <c r="A170" s="290" t="s">
        <v>214</v>
      </c>
      <c r="B170" s="290">
        <v>0</v>
      </c>
      <c r="C170" s="291">
        <v>0</v>
      </c>
      <c r="D170" s="291">
        <v>0</v>
      </c>
      <c r="E170" s="291">
        <v>0</v>
      </c>
      <c r="F170" s="293">
        <f>SUM(B170:E170)</f>
        <v>0</v>
      </c>
      <c r="G170" s="291">
        <v>0</v>
      </c>
      <c r="H170" s="291">
        <v>0</v>
      </c>
      <c r="I170" s="291">
        <v>0</v>
      </c>
      <c r="J170" s="291">
        <v>0</v>
      </c>
      <c r="K170" s="293">
        <f>SUM(G170:J170)</f>
        <v>0</v>
      </c>
      <c r="L170" s="294">
        <f>+K170+F170</f>
        <v>0</v>
      </c>
    </row>
    <row r="171" spans="1:12" s="169" customFormat="1" x14ac:dyDescent="0.25">
      <c r="A171" s="290"/>
      <c r="B171" s="295"/>
      <c r="C171" s="296"/>
      <c r="D171" s="296"/>
      <c r="E171" s="296"/>
      <c r="F171" s="298"/>
      <c r="G171" s="296"/>
      <c r="H171" s="296"/>
      <c r="I171" s="296"/>
      <c r="J171" s="296"/>
      <c r="K171" s="298"/>
      <c r="L171" s="299"/>
    </row>
    <row r="172" spans="1:12" s="169" customFormat="1" x14ac:dyDescent="0.25">
      <c r="A172" s="317" t="s">
        <v>55</v>
      </c>
      <c r="B172" s="301">
        <f t="shared" ref="B172:K172" si="26">SUM(B166:B170)</f>
        <v>0</v>
      </c>
      <c r="C172" s="302">
        <f t="shared" si="26"/>
        <v>0</v>
      </c>
      <c r="D172" s="302">
        <f t="shared" si="26"/>
        <v>0</v>
      </c>
      <c r="E172" s="302">
        <f t="shared" si="26"/>
        <v>0</v>
      </c>
      <c r="F172" s="304">
        <f t="shared" si="26"/>
        <v>0</v>
      </c>
      <c r="G172" s="302">
        <f t="shared" si="26"/>
        <v>0</v>
      </c>
      <c r="H172" s="302">
        <f t="shared" si="26"/>
        <v>0</v>
      </c>
      <c r="I172" s="302">
        <f t="shared" si="26"/>
        <v>0</v>
      </c>
      <c r="J172" s="302">
        <f t="shared" si="26"/>
        <v>0</v>
      </c>
      <c r="K172" s="304">
        <f t="shared" si="26"/>
        <v>0</v>
      </c>
      <c r="L172" s="305">
        <f>+K172+F172</f>
        <v>0</v>
      </c>
    </row>
    <row r="173" spans="1:12" s="169" customFormat="1" x14ac:dyDescent="0.25">
      <c r="A173" s="290"/>
      <c r="B173" s="290"/>
      <c r="C173" s="291"/>
      <c r="D173" s="291"/>
      <c r="E173" s="291"/>
      <c r="F173" s="293"/>
      <c r="G173" s="291"/>
      <c r="H173" s="291"/>
      <c r="I173" s="291"/>
      <c r="J173" s="291"/>
      <c r="K173" s="293"/>
      <c r="L173" s="294"/>
    </row>
    <row r="174" spans="1:12" s="169" customFormat="1" x14ac:dyDescent="0.25">
      <c r="A174" s="316" t="s">
        <v>6</v>
      </c>
      <c r="B174" s="290"/>
      <c r="C174" s="291"/>
      <c r="D174" s="291"/>
      <c r="E174" s="291"/>
      <c r="F174" s="293"/>
      <c r="G174" s="291"/>
      <c r="H174" s="291"/>
      <c r="I174" s="291"/>
      <c r="J174" s="291"/>
      <c r="K174" s="293"/>
      <c r="L174" s="294"/>
    </row>
    <row r="175" spans="1:12" s="169" customFormat="1" x14ac:dyDescent="0.25">
      <c r="A175" s="290"/>
      <c r="B175" s="290"/>
      <c r="C175" s="291"/>
      <c r="D175" s="291"/>
      <c r="E175" s="291"/>
      <c r="F175" s="293"/>
      <c r="G175" s="291"/>
      <c r="H175" s="291"/>
      <c r="I175" s="291"/>
      <c r="J175" s="291"/>
      <c r="K175" s="293"/>
      <c r="L175" s="294"/>
    </row>
    <row r="176" spans="1:12" s="169" customFormat="1" x14ac:dyDescent="0.25">
      <c r="A176" s="290" t="s">
        <v>215</v>
      </c>
      <c r="B176" s="290">
        <v>0</v>
      </c>
      <c r="C176" s="291">
        <v>0</v>
      </c>
      <c r="D176" s="291">
        <v>0</v>
      </c>
      <c r="E176" s="291">
        <v>0</v>
      </c>
      <c r="F176" s="293">
        <f>SUM(B176:E176)</f>
        <v>0</v>
      </c>
      <c r="G176" s="291">
        <v>0</v>
      </c>
      <c r="H176" s="291">
        <v>0</v>
      </c>
      <c r="I176" s="291">
        <v>0</v>
      </c>
      <c r="J176" s="291">
        <v>0</v>
      </c>
      <c r="K176" s="293">
        <f>SUM(G176:J176)</f>
        <v>0</v>
      </c>
      <c r="L176" s="294">
        <f>+K176+F176</f>
        <v>0</v>
      </c>
    </row>
    <row r="177" spans="1:12" s="169" customFormat="1" x14ac:dyDescent="0.25">
      <c r="A177" s="290" t="s">
        <v>277</v>
      </c>
      <c r="B177" s="290">
        <v>0</v>
      </c>
      <c r="C177" s="291">
        <v>0</v>
      </c>
      <c r="D177" s="291">
        <v>0</v>
      </c>
      <c r="E177" s="291">
        <v>0</v>
      </c>
      <c r="F177" s="293">
        <f>SUM(B177:E177)</f>
        <v>0</v>
      </c>
      <c r="G177" s="291">
        <v>0</v>
      </c>
      <c r="H177" s="291">
        <v>0</v>
      </c>
      <c r="I177" s="291">
        <v>0</v>
      </c>
      <c r="J177" s="291">
        <v>0</v>
      </c>
      <c r="K177" s="293">
        <f>SUM(G177:J177)</f>
        <v>0</v>
      </c>
      <c r="L177" s="294">
        <f>+K177+F177</f>
        <v>0</v>
      </c>
    </row>
    <row r="178" spans="1:12" s="169" customFormat="1" x14ac:dyDescent="0.25">
      <c r="A178" s="290" t="s">
        <v>278</v>
      </c>
      <c r="B178" s="290">
        <v>0</v>
      </c>
      <c r="C178" s="291">
        <v>0</v>
      </c>
      <c r="D178" s="291">
        <v>0</v>
      </c>
      <c r="E178" s="291">
        <v>0</v>
      </c>
      <c r="F178" s="293">
        <f>SUM(B178:E178)</f>
        <v>0</v>
      </c>
      <c r="G178" s="291">
        <v>0</v>
      </c>
      <c r="H178" s="291">
        <v>0</v>
      </c>
      <c r="I178" s="291">
        <v>0</v>
      </c>
      <c r="J178" s="291">
        <v>0</v>
      </c>
      <c r="K178" s="293">
        <f>SUM(G178:J178)</f>
        <v>0</v>
      </c>
      <c r="L178" s="294">
        <f>+K178+F178</f>
        <v>0</v>
      </c>
    </row>
    <row r="179" spans="1:12" s="169" customFormat="1" x14ac:dyDescent="0.25">
      <c r="A179" s="290" t="s">
        <v>141</v>
      </c>
      <c r="B179" s="290">
        <v>0</v>
      </c>
      <c r="C179" s="291">
        <v>0</v>
      </c>
      <c r="D179" s="291">
        <v>0</v>
      </c>
      <c r="E179" s="291">
        <v>0</v>
      </c>
      <c r="F179" s="293">
        <f>SUM(B179:E179)</f>
        <v>0</v>
      </c>
      <c r="G179" s="291">
        <v>0</v>
      </c>
      <c r="H179" s="291">
        <v>0</v>
      </c>
      <c r="I179" s="291">
        <v>0</v>
      </c>
      <c r="J179" s="291">
        <v>0</v>
      </c>
      <c r="K179" s="293">
        <f>SUM(G179:J179)</f>
        <v>0</v>
      </c>
      <c r="L179" s="294">
        <f>+K179+F179</f>
        <v>0</v>
      </c>
    </row>
    <row r="180" spans="1:12" s="169" customFormat="1" x14ac:dyDescent="0.25">
      <c r="A180" s="290" t="s">
        <v>279</v>
      </c>
      <c r="B180" s="290">
        <v>0</v>
      </c>
      <c r="C180" s="291">
        <v>0</v>
      </c>
      <c r="D180" s="291">
        <v>0</v>
      </c>
      <c r="E180" s="291">
        <v>0</v>
      </c>
      <c r="F180" s="293">
        <f>SUM(B180:E180)</f>
        <v>0</v>
      </c>
      <c r="G180" s="291">
        <v>0</v>
      </c>
      <c r="H180" s="291">
        <v>0</v>
      </c>
      <c r="I180" s="291">
        <v>0</v>
      </c>
      <c r="J180" s="291">
        <v>0</v>
      </c>
      <c r="K180" s="293">
        <f>SUM(G180:J180)</f>
        <v>0</v>
      </c>
      <c r="L180" s="294">
        <f>+K180+F180</f>
        <v>0</v>
      </c>
    </row>
    <row r="181" spans="1:12" s="169" customFormat="1" x14ac:dyDescent="0.25">
      <c r="A181" s="290"/>
      <c r="B181" s="295"/>
      <c r="C181" s="296"/>
      <c r="D181" s="296"/>
      <c r="E181" s="296"/>
      <c r="F181" s="298"/>
      <c r="G181" s="296"/>
      <c r="H181" s="296"/>
      <c r="I181" s="296"/>
      <c r="J181" s="296"/>
      <c r="K181" s="298"/>
      <c r="L181" s="299"/>
    </row>
    <row r="182" spans="1:12" s="169" customFormat="1" x14ac:dyDescent="0.25">
      <c r="A182" s="317" t="s">
        <v>55</v>
      </c>
      <c r="B182" s="301">
        <f t="shared" ref="B182:K182" si="27">SUM(B176:B180)</f>
        <v>0</v>
      </c>
      <c r="C182" s="302">
        <f t="shared" si="27"/>
        <v>0</v>
      </c>
      <c r="D182" s="302">
        <f t="shared" si="27"/>
        <v>0</v>
      </c>
      <c r="E182" s="302">
        <f t="shared" si="27"/>
        <v>0</v>
      </c>
      <c r="F182" s="304">
        <f t="shared" si="27"/>
        <v>0</v>
      </c>
      <c r="G182" s="302">
        <f t="shared" si="27"/>
        <v>0</v>
      </c>
      <c r="H182" s="302">
        <f t="shared" si="27"/>
        <v>0</v>
      </c>
      <c r="I182" s="302">
        <f t="shared" si="27"/>
        <v>0</v>
      </c>
      <c r="J182" s="302">
        <f t="shared" si="27"/>
        <v>0</v>
      </c>
      <c r="K182" s="304">
        <f t="shared" si="27"/>
        <v>0</v>
      </c>
      <c r="L182" s="305">
        <f>+K182+F182</f>
        <v>0</v>
      </c>
    </row>
    <row r="183" spans="1:12" s="169" customFormat="1" ht="10.5" customHeight="1" x14ac:dyDescent="0.25">
      <c r="A183" s="290"/>
      <c r="B183" s="290"/>
      <c r="C183" s="291"/>
      <c r="D183" s="291"/>
      <c r="E183" s="291"/>
      <c r="F183" s="293"/>
      <c r="G183" s="291"/>
      <c r="H183" s="291"/>
      <c r="I183" s="291"/>
      <c r="J183" s="291"/>
      <c r="K183" s="293"/>
      <c r="L183" s="294"/>
    </row>
    <row r="184" spans="1:12" s="169" customFormat="1" x14ac:dyDescent="0.25">
      <c r="A184" s="316" t="s">
        <v>37</v>
      </c>
      <c r="B184" s="290"/>
      <c r="C184" s="291"/>
      <c r="D184" s="291"/>
      <c r="E184" s="291"/>
      <c r="F184" s="293"/>
      <c r="G184" s="291"/>
      <c r="H184" s="291"/>
      <c r="I184" s="291"/>
      <c r="J184" s="291"/>
      <c r="K184" s="293"/>
      <c r="L184" s="294"/>
    </row>
    <row r="185" spans="1:12" s="169" customFormat="1" x14ac:dyDescent="0.25">
      <c r="A185" s="290"/>
      <c r="B185" s="290"/>
      <c r="C185" s="291"/>
      <c r="D185" s="291"/>
      <c r="E185" s="291"/>
      <c r="F185" s="293"/>
      <c r="G185" s="291"/>
      <c r="H185" s="291"/>
      <c r="I185" s="291"/>
      <c r="J185" s="291"/>
      <c r="K185" s="293"/>
      <c r="L185" s="294"/>
    </row>
    <row r="186" spans="1:12" s="169" customFormat="1" x14ac:dyDescent="0.25">
      <c r="A186" s="290" t="s">
        <v>130</v>
      </c>
      <c r="B186" s="290">
        <v>0</v>
      </c>
      <c r="C186" s="291">
        <v>0</v>
      </c>
      <c r="D186" s="291">
        <v>0</v>
      </c>
      <c r="E186" s="291">
        <v>0</v>
      </c>
      <c r="F186" s="293">
        <f>SUM(B186:E186)</f>
        <v>0</v>
      </c>
      <c r="G186" s="291">
        <v>0</v>
      </c>
      <c r="H186" s="291">
        <v>0</v>
      </c>
      <c r="I186" s="291">
        <v>0</v>
      </c>
      <c r="J186" s="291">
        <v>0</v>
      </c>
      <c r="K186" s="293">
        <f>SUM(G186:J186)</f>
        <v>0</v>
      </c>
      <c r="L186" s="294">
        <f>+K186+F186</f>
        <v>0</v>
      </c>
    </row>
    <row r="187" spans="1:12" s="169" customFormat="1" x14ac:dyDescent="0.25">
      <c r="A187" s="290" t="s">
        <v>118</v>
      </c>
      <c r="B187" s="290">
        <v>0</v>
      </c>
      <c r="C187" s="291">
        <v>0</v>
      </c>
      <c r="D187" s="291">
        <v>0</v>
      </c>
      <c r="E187" s="291">
        <v>0</v>
      </c>
      <c r="F187" s="293">
        <f>SUM(B187:E187)</f>
        <v>0</v>
      </c>
      <c r="G187" s="291">
        <v>0</v>
      </c>
      <c r="H187" s="291">
        <v>0</v>
      </c>
      <c r="I187" s="291">
        <v>0</v>
      </c>
      <c r="J187" s="291">
        <v>0</v>
      </c>
      <c r="K187" s="293">
        <f>SUM(G187:J187)</f>
        <v>0</v>
      </c>
      <c r="L187" s="294">
        <f>+K187+F187</f>
        <v>0</v>
      </c>
    </row>
    <row r="188" spans="1:12" s="169" customFormat="1" x14ac:dyDescent="0.25">
      <c r="A188" s="290"/>
      <c r="B188" s="295"/>
      <c r="C188" s="296"/>
      <c r="D188" s="296"/>
      <c r="E188" s="296"/>
      <c r="F188" s="298"/>
      <c r="G188" s="296"/>
      <c r="H188" s="296"/>
      <c r="I188" s="296"/>
      <c r="J188" s="296"/>
      <c r="K188" s="298"/>
      <c r="L188" s="299"/>
    </row>
    <row r="189" spans="1:12" s="169" customFormat="1" ht="13.8" thickBot="1" x14ac:dyDescent="0.3">
      <c r="A189" s="318" t="s">
        <v>30</v>
      </c>
      <c r="B189" s="309">
        <f t="shared" ref="B189:K189" si="28">SUM(B186:B187)</f>
        <v>0</v>
      </c>
      <c r="C189" s="310">
        <f t="shared" si="28"/>
        <v>0</v>
      </c>
      <c r="D189" s="310">
        <f t="shared" si="28"/>
        <v>0</v>
      </c>
      <c r="E189" s="310">
        <f t="shared" si="28"/>
        <v>0</v>
      </c>
      <c r="F189" s="311">
        <f t="shared" si="28"/>
        <v>0</v>
      </c>
      <c r="G189" s="310">
        <f t="shared" si="28"/>
        <v>0</v>
      </c>
      <c r="H189" s="310">
        <f t="shared" si="28"/>
        <v>0</v>
      </c>
      <c r="I189" s="310">
        <f t="shared" si="28"/>
        <v>0</v>
      </c>
      <c r="J189" s="310">
        <f t="shared" si="28"/>
        <v>0</v>
      </c>
      <c r="K189" s="311">
        <f t="shared" si="28"/>
        <v>0</v>
      </c>
      <c r="L189" s="312">
        <f>+K189+F189</f>
        <v>0</v>
      </c>
    </row>
    <row r="190" spans="1:12" s="169" customFormat="1" ht="6" customHeight="1" thickBot="1" x14ac:dyDescent="0.3">
      <c r="A190" s="200"/>
      <c r="B190" s="200"/>
      <c r="C190" s="201"/>
      <c r="D190" s="201"/>
      <c r="E190" s="201"/>
      <c r="F190" s="203"/>
      <c r="G190" s="201"/>
      <c r="H190" s="201"/>
      <c r="I190" s="201"/>
      <c r="J190" s="201"/>
      <c r="K190" s="203"/>
      <c r="L190" s="204"/>
    </row>
    <row r="191" spans="1:12" s="169" customFormat="1" ht="4.5" customHeight="1" x14ac:dyDescent="0.25">
      <c r="A191" s="187"/>
      <c r="B191" s="187"/>
      <c r="C191" s="187"/>
      <c r="D191" s="187"/>
      <c r="E191" s="187"/>
      <c r="F191" s="187"/>
      <c r="G191" s="187"/>
      <c r="H191" s="187"/>
      <c r="I191" s="187"/>
      <c r="J191" s="187"/>
      <c r="K191" s="187"/>
      <c r="L191" s="187"/>
    </row>
    <row r="192" spans="1:12" s="169" customFormat="1" ht="24" customHeight="1" thickBot="1" x14ac:dyDescent="0.3">
      <c r="A192" s="622" t="s">
        <v>242</v>
      </c>
      <c r="B192" s="622"/>
      <c r="C192" s="622"/>
      <c r="D192" s="622"/>
      <c r="E192" s="622"/>
      <c r="F192" s="622"/>
      <c r="G192" s="622"/>
      <c r="H192" s="622"/>
      <c r="I192" s="622"/>
      <c r="J192" s="622"/>
      <c r="K192" s="622"/>
      <c r="L192" s="622"/>
    </row>
    <row r="193" spans="1:12" s="175" customFormat="1" ht="24.75" customHeight="1" thickBot="1" x14ac:dyDescent="0.3">
      <c r="A193" s="287"/>
      <c r="B193" s="627" t="s">
        <v>53</v>
      </c>
      <c r="C193" s="628"/>
      <c r="D193" s="628"/>
      <c r="E193" s="628"/>
      <c r="F193" s="629"/>
      <c r="G193" s="627" t="s">
        <v>44</v>
      </c>
      <c r="H193" s="628"/>
      <c r="I193" s="628"/>
      <c r="J193" s="628"/>
      <c r="K193" s="629"/>
      <c r="L193" s="626" t="s">
        <v>30</v>
      </c>
    </row>
    <row r="194" spans="1:12" s="175" customFormat="1" ht="44.25" customHeight="1" thickBot="1" x14ac:dyDescent="0.3">
      <c r="A194" s="286" t="s">
        <v>114</v>
      </c>
      <c r="B194" s="222" t="s">
        <v>49</v>
      </c>
      <c r="C194" s="223" t="s">
        <v>40</v>
      </c>
      <c r="D194" s="223" t="s">
        <v>41</v>
      </c>
      <c r="E194" s="223" t="s">
        <v>42</v>
      </c>
      <c r="F194" s="224" t="s">
        <v>30</v>
      </c>
      <c r="G194" s="225" t="s">
        <v>49</v>
      </c>
      <c r="H194" s="223" t="s">
        <v>40</v>
      </c>
      <c r="I194" s="223" t="s">
        <v>41</v>
      </c>
      <c r="J194" s="223" t="s">
        <v>42</v>
      </c>
      <c r="K194" s="224" t="s">
        <v>30</v>
      </c>
      <c r="L194" s="625"/>
    </row>
    <row r="195" spans="1:12" s="169" customFormat="1" ht="8.25" customHeight="1" x14ac:dyDescent="0.25">
      <c r="A195" s="186"/>
      <c r="B195" s="186"/>
      <c r="C195" s="187"/>
      <c r="D195" s="187"/>
      <c r="E195" s="187"/>
      <c r="F195" s="189"/>
      <c r="G195" s="187"/>
      <c r="H195" s="187"/>
      <c r="I195" s="187"/>
      <c r="J195" s="187"/>
      <c r="K195" s="189"/>
      <c r="L195" s="185"/>
    </row>
    <row r="196" spans="1:12" s="169" customFormat="1" x14ac:dyDescent="0.25">
      <c r="A196" s="316" t="s">
        <v>5</v>
      </c>
      <c r="B196" s="290"/>
      <c r="C196" s="291"/>
      <c r="D196" s="291"/>
      <c r="E196" s="291"/>
      <c r="F196" s="293"/>
      <c r="G196" s="291"/>
      <c r="H196" s="291"/>
      <c r="I196" s="291"/>
      <c r="J196" s="291"/>
      <c r="K196" s="293"/>
      <c r="L196" s="294"/>
    </row>
    <row r="197" spans="1:12" s="169" customFormat="1" ht="9.75" customHeight="1" x14ac:dyDescent="0.25">
      <c r="A197" s="290"/>
      <c r="B197" s="290"/>
      <c r="C197" s="291"/>
      <c r="D197" s="291"/>
      <c r="E197" s="291"/>
      <c r="F197" s="293"/>
      <c r="G197" s="291"/>
      <c r="H197" s="291"/>
      <c r="I197" s="291"/>
      <c r="J197" s="291"/>
      <c r="K197" s="293"/>
      <c r="L197" s="294"/>
    </row>
    <row r="198" spans="1:12" s="169" customFormat="1" x14ac:dyDescent="0.25">
      <c r="A198" s="290" t="s">
        <v>216</v>
      </c>
      <c r="B198" s="290">
        <v>0</v>
      </c>
      <c r="C198" s="291">
        <v>0</v>
      </c>
      <c r="D198" s="291">
        <v>0</v>
      </c>
      <c r="E198" s="291">
        <v>0</v>
      </c>
      <c r="F198" s="293">
        <f>SUM(B198:E198)</f>
        <v>0</v>
      </c>
      <c r="G198" s="291">
        <v>0</v>
      </c>
      <c r="H198" s="291">
        <v>0</v>
      </c>
      <c r="I198" s="291">
        <v>0</v>
      </c>
      <c r="J198" s="291">
        <v>0</v>
      </c>
      <c r="K198" s="293">
        <f>SUM(G198:J198)</f>
        <v>0</v>
      </c>
      <c r="L198" s="294">
        <f t="shared" ref="L198:L225" si="29">+K198+F198</f>
        <v>0</v>
      </c>
    </row>
    <row r="199" spans="1:12" s="169" customFormat="1" x14ac:dyDescent="0.25">
      <c r="A199" s="290" t="s">
        <v>194</v>
      </c>
      <c r="B199" s="290">
        <v>0</v>
      </c>
      <c r="C199" s="291">
        <v>0</v>
      </c>
      <c r="D199" s="291">
        <v>0</v>
      </c>
      <c r="E199" s="291">
        <v>0</v>
      </c>
      <c r="F199" s="293">
        <f>SUM(B199:E199)</f>
        <v>0</v>
      </c>
      <c r="G199" s="291">
        <v>0</v>
      </c>
      <c r="H199" s="291">
        <v>0</v>
      </c>
      <c r="I199" s="291">
        <v>0</v>
      </c>
      <c r="J199" s="291">
        <v>0</v>
      </c>
      <c r="K199" s="293">
        <f>SUM(G199:J199)</f>
        <v>0</v>
      </c>
      <c r="L199" s="294">
        <f t="shared" si="29"/>
        <v>0</v>
      </c>
    </row>
    <row r="200" spans="1:12" s="169" customFormat="1" x14ac:dyDescent="0.25">
      <c r="A200" s="290" t="s">
        <v>74</v>
      </c>
      <c r="B200" s="290">
        <v>0</v>
      </c>
      <c r="C200" s="291">
        <v>0</v>
      </c>
      <c r="D200" s="291">
        <v>0</v>
      </c>
      <c r="E200" s="291">
        <v>0</v>
      </c>
      <c r="F200" s="293">
        <f>SUM(B200:E200)</f>
        <v>0</v>
      </c>
      <c r="G200" s="291">
        <v>0</v>
      </c>
      <c r="H200" s="291">
        <v>0</v>
      </c>
      <c r="I200" s="291">
        <v>0</v>
      </c>
      <c r="J200" s="291">
        <v>0</v>
      </c>
      <c r="K200" s="293">
        <f>SUM(G200:J200)</f>
        <v>0</v>
      </c>
      <c r="L200" s="294">
        <f t="shared" si="29"/>
        <v>0</v>
      </c>
    </row>
    <row r="201" spans="1:12" s="169" customFormat="1" x14ac:dyDescent="0.25">
      <c r="A201" s="290" t="s">
        <v>280</v>
      </c>
      <c r="B201" s="290">
        <v>0</v>
      </c>
      <c r="C201" s="291">
        <v>0</v>
      </c>
      <c r="D201" s="291">
        <v>0</v>
      </c>
      <c r="E201" s="291">
        <v>0</v>
      </c>
      <c r="F201" s="293">
        <f>SUM(B201:E201)</f>
        <v>0</v>
      </c>
      <c r="G201" s="291">
        <v>0</v>
      </c>
      <c r="H201" s="291">
        <v>0</v>
      </c>
      <c r="I201" s="291">
        <v>0</v>
      </c>
      <c r="J201" s="291">
        <v>0</v>
      </c>
      <c r="K201" s="293">
        <f>SUM(G201:J201)</f>
        <v>0</v>
      </c>
      <c r="L201" s="294">
        <f t="shared" si="29"/>
        <v>0</v>
      </c>
    </row>
    <row r="202" spans="1:12" s="169" customFormat="1" x14ac:dyDescent="0.25">
      <c r="A202" s="290" t="s">
        <v>281</v>
      </c>
      <c r="B202" s="290">
        <v>0</v>
      </c>
      <c r="C202" s="291">
        <v>0</v>
      </c>
      <c r="D202" s="291">
        <v>0</v>
      </c>
      <c r="E202" s="291">
        <v>0</v>
      </c>
      <c r="F202" s="293">
        <f>SUM(B202:E202)</f>
        <v>0</v>
      </c>
      <c r="G202" s="291">
        <v>0</v>
      </c>
      <c r="H202" s="291">
        <v>0</v>
      </c>
      <c r="I202" s="291">
        <v>0</v>
      </c>
      <c r="J202" s="291">
        <v>0</v>
      </c>
      <c r="K202" s="293">
        <f>SUM(G202:J202)</f>
        <v>0</v>
      </c>
      <c r="L202" s="294">
        <f t="shared" si="29"/>
        <v>0</v>
      </c>
    </row>
    <row r="203" spans="1:12" s="169" customFormat="1" ht="8.25" customHeight="1" x14ac:dyDescent="0.25">
      <c r="A203" s="290"/>
      <c r="B203" s="295"/>
      <c r="C203" s="296"/>
      <c r="D203" s="296"/>
      <c r="E203" s="296"/>
      <c r="F203" s="298"/>
      <c r="G203" s="296"/>
      <c r="H203" s="296"/>
      <c r="I203" s="296"/>
      <c r="J203" s="296"/>
      <c r="K203" s="298"/>
      <c r="L203" s="299"/>
    </row>
    <row r="204" spans="1:12" s="169" customFormat="1" x14ac:dyDescent="0.25">
      <c r="A204" s="317" t="s">
        <v>55</v>
      </c>
      <c r="B204" s="301">
        <f t="shared" ref="B204:K204" si="30">SUM(B198:B202)</f>
        <v>0</v>
      </c>
      <c r="C204" s="302">
        <f t="shared" si="30"/>
        <v>0</v>
      </c>
      <c r="D204" s="302">
        <f t="shared" si="30"/>
        <v>0</v>
      </c>
      <c r="E204" s="302">
        <f t="shared" si="30"/>
        <v>0</v>
      </c>
      <c r="F204" s="304">
        <f t="shared" si="30"/>
        <v>0</v>
      </c>
      <c r="G204" s="302">
        <f t="shared" si="30"/>
        <v>0</v>
      </c>
      <c r="H204" s="302">
        <f t="shared" si="30"/>
        <v>0</v>
      </c>
      <c r="I204" s="302">
        <f t="shared" si="30"/>
        <v>0</v>
      </c>
      <c r="J204" s="302">
        <f t="shared" si="30"/>
        <v>0</v>
      </c>
      <c r="K204" s="304">
        <f t="shared" si="30"/>
        <v>0</v>
      </c>
      <c r="L204" s="305">
        <f t="shared" si="29"/>
        <v>0</v>
      </c>
    </row>
    <row r="205" spans="1:12" s="169" customFormat="1" ht="6.75" customHeight="1" x14ac:dyDescent="0.25">
      <c r="A205" s="317"/>
      <c r="B205" s="290"/>
      <c r="C205" s="291"/>
      <c r="D205" s="291"/>
      <c r="E205" s="291"/>
      <c r="F205" s="293"/>
      <c r="G205" s="291"/>
      <c r="H205" s="291"/>
      <c r="I205" s="291"/>
      <c r="J205" s="291"/>
      <c r="K205" s="293"/>
      <c r="L205" s="294"/>
    </row>
    <row r="206" spans="1:12" s="169" customFormat="1" x14ac:dyDescent="0.25">
      <c r="A206" s="316" t="s">
        <v>14</v>
      </c>
      <c r="B206" s="290"/>
      <c r="C206" s="291"/>
      <c r="D206" s="291"/>
      <c r="E206" s="291"/>
      <c r="F206" s="293"/>
      <c r="G206" s="291"/>
      <c r="H206" s="291"/>
      <c r="I206" s="291"/>
      <c r="J206" s="291"/>
      <c r="K206" s="293"/>
      <c r="L206" s="294"/>
    </row>
    <row r="207" spans="1:12" s="169" customFormat="1" ht="7.5" customHeight="1" x14ac:dyDescent="0.25">
      <c r="A207" s="290"/>
      <c r="B207" s="290"/>
      <c r="C207" s="291"/>
      <c r="D207" s="291"/>
      <c r="E207" s="291"/>
      <c r="F207" s="293"/>
      <c r="G207" s="291"/>
      <c r="H207" s="291"/>
      <c r="I207" s="291"/>
      <c r="J207" s="291"/>
      <c r="K207" s="293"/>
      <c r="L207" s="294"/>
    </row>
    <row r="208" spans="1:12" s="169" customFormat="1" x14ac:dyDescent="0.25">
      <c r="A208" s="290" t="s">
        <v>292</v>
      </c>
      <c r="B208" s="290">
        <v>0</v>
      </c>
      <c r="C208" s="291">
        <v>0</v>
      </c>
      <c r="D208" s="291">
        <v>0</v>
      </c>
      <c r="E208" s="291">
        <v>0</v>
      </c>
      <c r="F208" s="293">
        <f t="shared" ref="F208:F214" si="31">SUM(B208:E208)</f>
        <v>0</v>
      </c>
      <c r="G208" s="291">
        <v>0</v>
      </c>
      <c r="H208" s="291">
        <v>0</v>
      </c>
      <c r="I208" s="291">
        <v>0</v>
      </c>
      <c r="J208" s="291">
        <v>0</v>
      </c>
      <c r="K208" s="293">
        <f t="shared" ref="K208:K216" si="32">SUM(G208:J208)</f>
        <v>0</v>
      </c>
      <c r="L208" s="294">
        <f t="shared" si="29"/>
        <v>0</v>
      </c>
    </row>
    <row r="209" spans="1:12" s="169" customFormat="1" x14ac:dyDescent="0.25">
      <c r="A209" s="290" t="s">
        <v>283</v>
      </c>
      <c r="B209" s="290">
        <v>0</v>
      </c>
      <c r="C209" s="291">
        <v>0</v>
      </c>
      <c r="D209" s="291">
        <v>0</v>
      </c>
      <c r="E209" s="291">
        <v>0</v>
      </c>
      <c r="F209" s="293">
        <f t="shared" si="31"/>
        <v>0</v>
      </c>
      <c r="G209" s="291">
        <v>0</v>
      </c>
      <c r="H209" s="291">
        <v>0</v>
      </c>
      <c r="I209" s="291">
        <v>0</v>
      </c>
      <c r="J209" s="291">
        <v>0</v>
      </c>
      <c r="K209" s="293">
        <f t="shared" si="32"/>
        <v>0</v>
      </c>
      <c r="L209" s="294">
        <f t="shared" si="29"/>
        <v>0</v>
      </c>
    </row>
    <row r="210" spans="1:12" s="169" customFormat="1" x14ac:dyDescent="0.25">
      <c r="A210" s="290" t="s">
        <v>97</v>
      </c>
      <c r="B210" s="290"/>
      <c r="C210" s="291"/>
      <c r="D210" s="291"/>
      <c r="E210" s="291"/>
      <c r="F210" s="293">
        <f t="shared" si="31"/>
        <v>0</v>
      </c>
      <c r="G210" s="291"/>
      <c r="H210" s="291"/>
      <c r="I210" s="291"/>
      <c r="J210" s="291"/>
      <c r="K210" s="293">
        <f t="shared" si="32"/>
        <v>0</v>
      </c>
      <c r="L210" s="294">
        <f t="shared" si="29"/>
        <v>0</v>
      </c>
    </row>
    <row r="211" spans="1:12" s="169" customFormat="1" x14ac:dyDescent="0.25">
      <c r="A211" s="290" t="s">
        <v>293</v>
      </c>
      <c r="B211" s="290">
        <v>0</v>
      </c>
      <c r="C211" s="291">
        <v>0</v>
      </c>
      <c r="D211" s="291">
        <v>0</v>
      </c>
      <c r="E211" s="291">
        <v>0</v>
      </c>
      <c r="F211" s="293">
        <f t="shared" si="31"/>
        <v>0</v>
      </c>
      <c r="G211" s="291">
        <v>0</v>
      </c>
      <c r="H211" s="291">
        <v>0</v>
      </c>
      <c r="I211" s="291">
        <v>0</v>
      </c>
      <c r="J211" s="291">
        <v>0</v>
      </c>
      <c r="K211" s="293">
        <f t="shared" si="32"/>
        <v>0</v>
      </c>
      <c r="L211" s="294">
        <f t="shared" si="29"/>
        <v>0</v>
      </c>
    </row>
    <row r="212" spans="1:12" s="169" customFormat="1" x14ac:dyDescent="0.25">
      <c r="A212" s="290" t="s">
        <v>134</v>
      </c>
      <c r="B212" s="290">
        <v>0</v>
      </c>
      <c r="C212" s="291">
        <v>0</v>
      </c>
      <c r="D212" s="291">
        <v>0</v>
      </c>
      <c r="E212" s="291">
        <v>0</v>
      </c>
      <c r="F212" s="293">
        <f t="shared" si="31"/>
        <v>0</v>
      </c>
      <c r="G212" s="291">
        <v>0</v>
      </c>
      <c r="H212" s="291">
        <v>0</v>
      </c>
      <c r="I212" s="291">
        <v>0</v>
      </c>
      <c r="J212" s="291">
        <v>0</v>
      </c>
      <c r="K212" s="293">
        <f t="shared" si="32"/>
        <v>0</v>
      </c>
      <c r="L212" s="294">
        <f t="shared" si="29"/>
        <v>0</v>
      </c>
    </row>
    <row r="213" spans="1:12" s="169" customFormat="1" x14ac:dyDescent="0.25">
      <c r="A213" s="290" t="s">
        <v>78</v>
      </c>
      <c r="B213" s="290">
        <v>0</v>
      </c>
      <c r="C213" s="291">
        <v>0</v>
      </c>
      <c r="D213" s="291">
        <v>0</v>
      </c>
      <c r="E213" s="291">
        <v>0</v>
      </c>
      <c r="F213" s="293">
        <f t="shared" si="31"/>
        <v>0</v>
      </c>
      <c r="G213" s="291">
        <v>0</v>
      </c>
      <c r="H213" s="291">
        <v>0</v>
      </c>
      <c r="I213" s="291">
        <v>0</v>
      </c>
      <c r="J213" s="291">
        <v>0</v>
      </c>
      <c r="K213" s="293">
        <f t="shared" si="32"/>
        <v>0</v>
      </c>
      <c r="L213" s="294">
        <f t="shared" si="29"/>
        <v>0</v>
      </c>
    </row>
    <row r="214" spans="1:12" s="169" customFormat="1" x14ac:dyDescent="0.25">
      <c r="A214" s="290" t="s">
        <v>285</v>
      </c>
      <c r="B214" s="290">
        <v>0</v>
      </c>
      <c r="C214" s="291">
        <v>0</v>
      </c>
      <c r="D214" s="291">
        <v>0</v>
      </c>
      <c r="E214" s="291">
        <v>0</v>
      </c>
      <c r="F214" s="293">
        <f t="shared" si="31"/>
        <v>0</v>
      </c>
      <c r="G214" s="291">
        <v>0</v>
      </c>
      <c r="H214" s="291">
        <v>0</v>
      </c>
      <c r="I214" s="291">
        <v>0</v>
      </c>
      <c r="J214" s="291">
        <v>0</v>
      </c>
      <c r="K214" s="293">
        <f t="shared" si="32"/>
        <v>0</v>
      </c>
      <c r="L214" s="294">
        <f t="shared" si="29"/>
        <v>0</v>
      </c>
    </row>
    <row r="215" spans="1:12" s="169" customFormat="1" x14ac:dyDescent="0.25">
      <c r="A215" s="290" t="s">
        <v>217</v>
      </c>
      <c r="B215" s="290">
        <v>0</v>
      </c>
      <c r="C215" s="291">
        <v>0</v>
      </c>
      <c r="D215" s="291">
        <v>0</v>
      </c>
      <c r="E215" s="291">
        <v>0</v>
      </c>
      <c r="F215" s="293">
        <f>SUM(B215:E215)</f>
        <v>0</v>
      </c>
      <c r="G215" s="291">
        <v>0</v>
      </c>
      <c r="H215" s="291">
        <v>0</v>
      </c>
      <c r="I215" s="291">
        <v>0</v>
      </c>
      <c r="J215" s="291">
        <v>0</v>
      </c>
      <c r="K215" s="293">
        <f t="shared" si="32"/>
        <v>0</v>
      </c>
      <c r="L215" s="294">
        <f t="shared" si="29"/>
        <v>0</v>
      </c>
    </row>
    <row r="216" spans="1:12" s="169" customFormat="1" x14ac:dyDescent="0.25">
      <c r="A216" s="290" t="s">
        <v>80</v>
      </c>
      <c r="B216" s="290">
        <v>0</v>
      </c>
      <c r="C216" s="291">
        <v>0</v>
      </c>
      <c r="D216" s="291">
        <v>0</v>
      </c>
      <c r="E216" s="291">
        <v>0</v>
      </c>
      <c r="F216" s="293">
        <f>SUM(B216:E216)</f>
        <v>0</v>
      </c>
      <c r="G216" s="291">
        <v>0</v>
      </c>
      <c r="H216" s="291">
        <v>0</v>
      </c>
      <c r="I216" s="291">
        <v>0</v>
      </c>
      <c r="J216" s="291">
        <v>0</v>
      </c>
      <c r="K216" s="293">
        <f t="shared" si="32"/>
        <v>0</v>
      </c>
      <c r="L216" s="294">
        <f t="shared" si="29"/>
        <v>0</v>
      </c>
    </row>
    <row r="217" spans="1:12" s="169" customFormat="1" ht="9" customHeight="1" x14ac:dyDescent="0.25">
      <c r="A217" s="290"/>
      <c r="B217" s="295"/>
      <c r="C217" s="296"/>
      <c r="D217" s="296"/>
      <c r="E217" s="296"/>
      <c r="F217" s="298"/>
      <c r="G217" s="296"/>
      <c r="H217" s="296"/>
      <c r="I217" s="296"/>
      <c r="J217" s="296"/>
      <c r="K217" s="298"/>
      <c r="L217" s="299"/>
    </row>
    <row r="218" spans="1:12" s="169" customFormat="1" x14ac:dyDescent="0.25">
      <c r="A218" s="317" t="s">
        <v>55</v>
      </c>
      <c r="B218" s="301">
        <f t="shared" ref="B218:K218" si="33">SUM(B208:B216)</f>
        <v>0</v>
      </c>
      <c r="C218" s="302">
        <f t="shared" si="33"/>
        <v>0</v>
      </c>
      <c r="D218" s="302">
        <f t="shared" si="33"/>
        <v>0</v>
      </c>
      <c r="E218" s="302">
        <f t="shared" si="33"/>
        <v>0</v>
      </c>
      <c r="F218" s="304">
        <f t="shared" si="33"/>
        <v>0</v>
      </c>
      <c r="G218" s="302">
        <f t="shared" si="33"/>
        <v>0</v>
      </c>
      <c r="H218" s="302">
        <f t="shared" si="33"/>
        <v>0</v>
      </c>
      <c r="I218" s="302">
        <f t="shared" si="33"/>
        <v>0</v>
      </c>
      <c r="J218" s="302">
        <f t="shared" si="33"/>
        <v>0</v>
      </c>
      <c r="K218" s="304">
        <f t="shared" si="33"/>
        <v>0</v>
      </c>
      <c r="L218" s="305">
        <f t="shared" si="29"/>
        <v>0</v>
      </c>
    </row>
    <row r="219" spans="1:12" s="169" customFormat="1" ht="6.75" customHeight="1" x14ac:dyDescent="0.25">
      <c r="A219" s="317"/>
      <c r="B219" s="290"/>
      <c r="C219" s="291"/>
      <c r="D219" s="291"/>
      <c r="E219" s="291"/>
      <c r="F219" s="293"/>
      <c r="G219" s="291"/>
      <c r="H219" s="291"/>
      <c r="I219" s="291"/>
      <c r="J219" s="291"/>
      <c r="K219" s="293"/>
      <c r="L219" s="294"/>
    </row>
    <row r="220" spans="1:12" s="169" customFormat="1" x14ac:dyDescent="0.25">
      <c r="A220" s="316" t="s">
        <v>13</v>
      </c>
      <c r="B220" s="290"/>
      <c r="C220" s="291"/>
      <c r="D220" s="291"/>
      <c r="E220" s="291"/>
      <c r="F220" s="293"/>
      <c r="G220" s="291"/>
      <c r="H220" s="291"/>
      <c r="I220" s="291"/>
      <c r="J220" s="291"/>
      <c r="K220" s="293"/>
      <c r="L220" s="294"/>
    </row>
    <row r="221" spans="1:12" s="169" customFormat="1" ht="9" customHeight="1" x14ac:dyDescent="0.25">
      <c r="A221" s="290"/>
      <c r="B221" s="290"/>
      <c r="C221" s="291"/>
      <c r="D221" s="291"/>
      <c r="E221" s="291"/>
      <c r="F221" s="293"/>
      <c r="G221" s="291"/>
      <c r="H221" s="291"/>
      <c r="I221" s="291"/>
      <c r="J221" s="291"/>
      <c r="K221" s="293"/>
      <c r="L221" s="294"/>
    </row>
    <row r="222" spans="1:12" s="169" customFormat="1" x14ac:dyDescent="0.25">
      <c r="A222" s="290" t="s">
        <v>142</v>
      </c>
      <c r="B222" s="290">
        <v>0</v>
      </c>
      <c r="C222" s="291">
        <v>0</v>
      </c>
      <c r="D222" s="291">
        <v>0</v>
      </c>
      <c r="E222" s="291">
        <v>0</v>
      </c>
      <c r="F222" s="293">
        <f>SUM(B222:E222)</f>
        <v>0</v>
      </c>
      <c r="G222" s="291">
        <v>0</v>
      </c>
      <c r="H222" s="291">
        <v>0</v>
      </c>
      <c r="I222" s="291">
        <v>0</v>
      </c>
      <c r="J222" s="291">
        <v>0</v>
      </c>
      <c r="K222" s="293">
        <f>SUM(G222:J222)</f>
        <v>0</v>
      </c>
      <c r="L222" s="294">
        <f>+K222+F222</f>
        <v>0</v>
      </c>
    </row>
    <row r="223" spans="1:12" s="169" customFormat="1" x14ac:dyDescent="0.25">
      <c r="A223" s="290" t="s">
        <v>113</v>
      </c>
      <c r="B223" s="290">
        <v>0</v>
      </c>
      <c r="C223" s="291">
        <v>0</v>
      </c>
      <c r="D223" s="291">
        <v>0</v>
      </c>
      <c r="E223" s="291">
        <v>0</v>
      </c>
      <c r="F223" s="293">
        <f>SUM(B223:E223)</f>
        <v>0</v>
      </c>
      <c r="G223" s="291">
        <v>0</v>
      </c>
      <c r="H223" s="291">
        <v>0</v>
      </c>
      <c r="I223" s="291">
        <v>0</v>
      </c>
      <c r="J223" s="291">
        <v>0</v>
      </c>
      <c r="K223" s="293">
        <f>SUM(G223:J223)</f>
        <v>0</v>
      </c>
      <c r="L223" s="294">
        <f>+K223+F223</f>
        <v>0</v>
      </c>
    </row>
    <row r="224" spans="1:12" s="169" customFormat="1" x14ac:dyDescent="0.25">
      <c r="A224" s="290" t="s">
        <v>77</v>
      </c>
      <c r="B224" s="290">
        <v>0</v>
      </c>
      <c r="C224" s="291">
        <v>0</v>
      </c>
      <c r="D224" s="291">
        <v>0</v>
      </c>
      <c r="E224" s="291">
        <v>0</v>
      </c>
      <c r="F224" s="293">
        <f>SUM(B224:E224)</f>
        <v>0</v>
      </c>
      <c r="G224" s="291">
        <v>0</v>
      </c>
      <c r="H224" s="291">
        <v>0</v>
      </c>
      <c r="I224" s="291">
        <v>0</v>
      </c>
      <c r="J224" s="291">
        <v>0</v>
      </c>
      <c r="K224" s="293">
        <f>SUM(G224:J224)</f>
        <v>0</v>
      </c>
      <c r="L224" s="294">
        <f>+K224+F224</f>
        <v>0</v>
      </c>
    </row>
    <row r="225" spans="1:12" s="169" customFormat="1" x14ac:dyDescent="0.25">
      <c r="A225" s="290" t="s">
        <v>119</v>
      </c>
      <c r="B225" s="290">
        <v>0</v>
      </c>
      <c r="C225" s="291">
        <v>0</v>
      </c>
      <c r="D225" s="291">
        <v>0</v>
      </c>
      <c r="E225" s="291">
        <v>0</v>
      </c>
      <c r="F225" s="293">
        <f>SUM(B225:E225)</f>
        <v>0</v>
      </c>
      <c r="G225" s="291">
        <v>0</v>
      </c>
      <c r="H225" s="291">
        <v>0</v>
      </c>
      <c r="I225" s="291">
        <v>0</v>
      </c>
      <c r="J225" s="291">
        <v>0</v>
      </c>
      <c r="K225" s="293">
        <f>SUM(G225:J225)</f>
        <v>0</v>
      </c>
      <c r="L225" s="294">
        <f t="shared" si="29"/>
        <v>0</v>
      </c>
    </row>
    <row r="226" spans="1:12" s="169" customFormat="1" ht="8.25" customHeight="1" x14ac:dyDescent="0.25">
      <c r="A226" s="290"/>
      <c r="B226" s="295"/>
      <c r="C226" s="296"/>
      <c r="D226" s="296"/>
      <c r="E226" s="296"/>
      <c r="F226" s="298"/>
      <c r="G226" s="296"/>
      <c r="H226" s="296"/>
      <c r="I226" s="296"/>
      <c r="J226" s="296"/>
      <c r="K226" s="298"/>
      <c r="L226" s="299"/>
    </row>
    <row r="227" spans="1:12" s="169" customFormat="1" x14ac:dyDescent="0.25">
      <c r="A227" s="317" t="s">
        <v>30</v>
      </c>
      <c r="B227" s="290">
        <f t="shared" ref="B227:K227" si="34">SUM(B222:B225)</f>
        <v>0</v>
      </c>
      <c r="C227" s="291">
        <f t="shared" si="34"/>
        <v>0</v>
      </c>
      <c r="D227" s="291">
        <f t="shared" si="34"/>
        <v>0</v>
      </c>
      <c r="E227" s="291">
        <f t="shared" si="34"/>
        <v>0</v>
      </c>
      <c r="F227" s="293">
        <f t="shared" si="34"/>
        <v>0</v>
      </c>
      <c r="G227" s="291">
        <f t="shared" si="34"/>
        <v>0</v>
      </c>
      <c r="H227" s="291">
        <f t="shared" si="34"/>
        <v>0</v>
      </c>
      <c r="I227" s="291">
        <f t="shared" si="34"/>
        <v>0</v>
      </c>
      <c r="J227" s="291">
        <f t="shared" si="34"/>
        <v>0</v>
      </c>
      <c r="K227" s="293">
        <f t="shared" si="34"/>
        <v>0</v>
      </c>
      <c r="L227" s="294">
        <f>+K227+F227</f>
        <v>0</v>
      </c>
    </row>
    <row r="228" spans="1:12" s="169" customFormat="1" ht="6" customHeight="1" thickBot="1" x14ac:dyDescent="0.3">
      <c r="A228" s="290"/>
      <c r="B228" s="309"/>
      <c r="C228" s="310"/>
      <c r="D228" s="310"/>
      <c r="E228" s="310"/>
      <c r="F228" s="311"/>
      <c r="G228" s="291"/>
      <c r="H228" s="291"/>
      <c r="I228" s="291"/>
      <c r="J228" s="291"/>
      <c r="K228" s="293"/>
      <c r="L228" s="294"/>
    </row>
    <row r="229" spans="1:12" s="218" customFormat="1" ht="21.75" customHeight="1" thickBot="1" x14ac:dyDescent="0.3">
      <c r="A229" s="324" t="s">
        <v>30</v>
      </c>
      <c r="B229" s="321">
        <f>SUM(B14:B227)/2</f>
        <v>0</v>
      </c>
      <c r="C229" s="322">
        <f t="shared" ref="C229:J229" si="35">SUM(C14:C227)/2</f>
        <v>0</v>
      </c>
      <c r="D229" s="322">
        <f t="shared" si="35"/>
        <v>0</v>
      </c>
      <c r="E229" s="322">
        <f t="shared" si="35"/>
        <v>0</v>
      </c>
      <c r="F229" s="323">
        <f t="shared" si="35"/>
        <v>0</v>
      </c>
      <c r="G229" s="322">
        <f t="shared" si="35"/>
        <v>2</v>
      </c>
      <c r="H229" s="322">
        <f t="shared" si="35"/>
        <v>0</v>
      </c>
      <c r="I229" s="322">
        <f t="shared" si="35"/>
        <v>0</v>
      </c>
      <c r="J229" s="322">
        <f t="shared" si="35"/>
        <v>0</v>
      </c>
      <c r="K229" s="323">
        <f>SUM(K7:K227)/2</f>
        <v>2</v>
      </c>
      <c r="L229" s="323">
        <f>+K229+F229</f>
        <v>2</v>
      </c>
    </row>
    <row r="230" spans="1:12" s="218" customFormat="1" ht="3" customHeight="1" x14ac:dyDescent="0.25">
      <c r="A230" s="219"/>
      <c r="B230" s="220"/>
      <c r="C230" s="220"/>
      <c r="D230" s="220"/>
      <c r="E230" s="220"/>
      <c r="F230" s="220"/>
      <c r="G230" s="220"/>
      <c r="H230" s="220"/>
      <c r="I230" s="220"/>
      <c r="J230" s="220"/>
      <c r="K230" s="220"/>
      <c r="L230" s="220"/>
    </row>
    <row r="231" spans="1:12" s="169" customFormat="1" x14ac:dyDescent="0.25">
      <c r="A231" s="221" t="s">
        <v>111</v>
      </c>
    </row>
    <row r="232" spans="1:12" s="169" customFormat="1" x14ac:dyDescent="0.25">
      <c r="A232" s="221" t="s">
        <v>112</v>
      </c>
    </row>
    <row r="233" spans="1:12" s="169" customFormat="1" x14ac:dyDescent="0.25">
      <c r="A233" s="221" t="s">
        <v>137</v>
      </c>
    </row>
    <row r="234" spans="1:12" s="169" customFormat="1" x14ac:dyDescent="0.25">
      <c r="A234" s="25" t="s">
        <v>136</v>
      </c>
    </row>
    <row r="235" spans="1:12" s="169" customFormat="1" x14ac:dyDescent="0.25"/>
    <row r="236" spans="1:12" s="169" customFormat="1" x14ac:dyDescent="0.25"/>
    <row r="237" spans="1:12" s="169" customFormat="1" x14ac:dyDescent="0.25"/>
    <row r="238" spans="1:12" s="169" customFormat="1" x14ac:dyDescent="0.25"/>
    <row r="239" spans="1:12" s="169" customFormat="1" x14ac:dyDescent="0.25"/>
    <row r="240" spans="1:12" s="169" customFormat="1" x14ac:dyDescent="0.25"/>
    <row r="241" s="169" customFormat="1" x14ac:dyDescent="0.25"/>
    <row r="242" s="169" customFormat="1" x14ac:dyDescent="0.25"/>
    <row r="243" s="169" customFormat="1" x14ac:dyDescent="0.25"/>
    <row r="244" s="169" customFormat="1" x14ac:dyDescent="0.25"/>
    <row r="245" s="169" customFormat="1" x14ac:dyDescent="0.25"/>
    <row r="246" s="169" customFormat="1" x14ac:dyDescent="0.25"/>
    <row r="247" s="169" customFormat="1" x14ac:dyDescent="0.25"/>
    <row r="248" s="169" customFormat="1" x14ac:dyDescent="0.25"/>
    <row r="249" s="169" customFormat="1" x14ac:dyDescent="0.25"/>
    <row r="250" s="169" customFormat="1" x14ac:dyDescent="0.25"/>
    <row r="251" s="169" customFormat="1" x14ac:dyDescent="0.25"/>
    <row r="252" s="169" customFormat="1" x14ac:dyDescent="0.25"/>
    <row r="253" s="169" customFormat="1" x14ac:dyDescent="0.25"/>
    <row r="254" s="169" customFormat="1" x14ac:dyDescent="0.25"/>
    <row r="255" s="169" customFormat="1" x14ac:dyDescent="0.25"/>
    <row r="256" s="169" customFormat="1" x14ac:dyDescent="0.25"/>
    <row r="257" s="169" customFormat="1" x14ac:dyDescent="0.25"/>
    <row r="258" s="169" customFormat="1" x14ac:dyDescent="0.25"/>
    <row r="259" s="169" customFormat="1" x14ac:dyDescent="0.25"/>
  </sheetData>
  <mergeCells count="24">
    <mergeCell ref="G115:K115"/>
    <mergeCell ref="B193:F193"/>
    <mergeCell ref="G193:K193"/>
    <mergeCell ref="A153:L153"/>
    <mergeCell ref="A192:L192"/>
    <mergeCell ref="B154:F154"/>
    <mergeCell ref="G154:K154"/>
    <mergeCell ref="L193:L194"/>
    <mergeCell ref="A1:L1"/>
    <mergeCell ref="A37:L37"/>
    <mergeCell ref="A72:L72"/>
    <mergeCell ref="A114:L114"/>
    <mergeCell ref="L154:L155"/>
    <mergeCell ref="G73:K73"/>
    <mergeCell ref="G2:K2"/>
    <mergeCell ref="B38:F38"/>
    <mergeCell ref="L2:L3"/>
    <mergeCell ref="L38:L39"/>
    <mergeCell ref="L73:L74"/>
    <mergeCell ref="L115:L116"/>
    <mergeCell ref="B2:F2"/>
    <mergeCell ref="G38:K38"/>
    <mergeCell ref="B73:F73"/>
    <mergeCell ref="B115:F115"/>
  </mergeCells>
  <phoneticPr fontId="12" type="noConversion"/>
  <printOptions horizontalCentered="1"/>
  <pageMargins left="0.19685039370078741" right="0.19685039370078741" top="0.59055118110236227" bottom="0.19685039370078741" header="0.51181102362204722" footer="0.51181102362204722"/>
  <pageSetup paperSize="9" scale="99" orientation="landscape" r:id="rId1"/>
  <headerFooter alignWithMargins="0"/>
  <rowBreaks count="3" manualBreakCount="3">
    <brk id="36" max="16383" man="1"/>
    <brk id="71" max="16383" man="1"/>
    <brk id="11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view="pageBreakPreview" topLeftCell="A7" zoomScaleNormal="150" zoomScaleSheetLayoutView="100" workbookViewId="0">
      <selection activeCell="A7" sqref="A1:L65536"/>
    </sheetView>
  </sheetViews>
  <sheetFormatPr defaultColWidth="9.109375" defaultRowHeight="13.2" x14ac:dyDescent="0.25"/>
  <cols>
    <col min="1" max="1" width="33.88671875" style="169" customWidth="1"/>
    <col min="2" max="2" width="9.33203125" style="169" bestFit="1" customWidth="1"/>
    <col min="3" max="3" width="10.44140625" style="169" customWidth="1"/>
    <col min="4" max="4" width="10.33203125" style="169" customWidth="1"/>
    <col min="5" max="5" width="10.109375" style="169" customWidth="1"/>
    <col min="6" max="6" width="9.33203125" style="169" bestFit="1" customWidth="1"/>
    <col min="7" max="7" width="10.33203125" style="169" bestFit="1" customWidth="1"/>
    <col min="8" max="8" width="10.44140625" style="169" customWidth="1"/>
    <col min="9" max="10" width="10.33203125" style="169" customWidth="1"/>
    <col min="11" max="12" width="10.33203125" style="169" bestFit="1" customWidth="1"/>
    <col min="13" max="16384" width="9.109375" style="169"/>
  </cols>
  <sheetData>
    <row r="1" spans="1:12" ht="30" customHeight="1" thickBot="1" x14ac:dyDescent="0.3">
      <c r="A1" s="623" t="s">
        <v>243</v>
      </c>
      <c r="B1" s="623"/>
      <c r="C1" s="623"/>
      <c r="D1" s="623"/>
      <c r="E1" s="623"/>
      <c r="F1" s="623"/>
      <c r="G1" s="623"/>
      <c r="H1" s="623"/>
      <c r="I1" s="623"/>
      <c r="J1" s="623"/>
      <c r="K1" s="623"/>
      <c r="L1" s="623"/>
    </row>
    <row r="2" spans="1:12" s="175" customFormat="1" ht="27.75" customHeight="1" thickBot="1" x14ac:dyDescent="0.3">
      <c r="A2" s="170"/>
      <c r="B2" s="231" t="s">
        <v>53</v>
      </c>
      <c r="C2" s="232"/>
      <c r="D2" s="232"/>
      <c r="E2" s="232"/>
      <c r="F2" s="233"/>
      <c r="G2" s="232" t="s">
        <v>44</v>
      </c>
      <c r="H2" s="232"/>
      <c r="I2" s="232"/>
      <c r="J2" s="232"/>
      <c r="K2" s="233"/>
      <c r="L2" s="624" t="s">
        <v>30</v>
      </c>
    </row>
    <row r="3" spans="1:12" s="175" customFormat="1" ht="57" customHeight="1" thickBot="1" x14ac:dyDescent="0.3">
      <c r="A3" s="176" t="s">
        <v>114</v>
      </c>
      <c r="B3" s="234" t="s">
        <v>49</v>
      </c>
      <c r="C3" s="234" t="s">
        <v>40</v>
      </c>
      <c r="D3" s="234" t="s">
        <v>41</v>
      </c>
      <c r="E3" s="234" t="s">
        <v>42</v>
      </c>
      <c r="F3" s="179" t="s">
        <v>30</v>
      </c>
      <c r="G3" s="235" t="s">
        <v>49</v>
      </c>
      <c r="H3" s="234" t="s">
        <v>40</v>
      </c>
      <c r="I3" s="234" t="s">
        <v>41</v>
      </c>
      <c r="J3" s="234" t="s">
        <v>42</v>
      </c>
      <c r="K3" s="212" t="s">
        <v>30</v>
      </c>
      <c r="L3" s="625"/>
    </row>
    <row r="4" spans="1:12" ht="17.399999999999999" x14ac:dyDescent="0.25">
      <c r="A4" s="236"/>
      <c r="B4" s="186"/>
      <c r="C4" s="187"/>
      <c r="D4" s="187"/>
      <c r="E4" s="187"/>
      <c r="F4" s="189"/>
      <c r="G4" s="187"/>
      <c r="H4" s="187"/>
      <c r="I4" s="187"/>
      <c r="J4" s="187"/>
      <c r="K4" s="189"/>
      <c r="L4" s="185"/>
    </row>
    <row r="5" spans="1:12" ht="14.4" x14ac:dyDescent="0.25">
      <c r="A5" s="319" t="s">
        <v>33</v>
      </c>
      <c r="B5" s="290"/>
      <c r="C5" s="291"/>
      <c r="D5" s="291"/>
      <c r="E5" s="291"/>
      <c r="F5" s="293"/>
      <c r="G5" s="291"/>
      <c r="H5" s="291"/>
      <c r="I5" s="291"/>
      <c r="J5" s="291"/>
      <c r="K5" s="293"/>
      <c r="L5" s="294"/>
    </row>
    <row r="6" spans="1:12" x14ac:dyDescent="0.25">
      <c r="A6" s="290"/>
      <c r="B6" s="290"/>
      <c r="C6" s="291"/>
      <c r="D6" s="291"/>
      <c r="E6" s="291"/>
      <c r="F6" s="293"/>
      <c r="G6" s="291"/>
      <c r="H6" s="291"/>
      <c r="I6" s="291"/>
      <c r="J6" s="291"/>
      <c r="K6" s="293"/>
      <c r="L6" s="294"/>
    </row>
    <row r="7" spans="1:12" x14ac:dyDescent="0.25">
      <c r="A7" s="290" t="s">
        <v>294</v>
      </c>
      <c r="B7" s="290">
        <v>0</v>
      </c>
      <c r="C7" s="291">
        <v>0</v>
      </c>
      <c r="D7" s="291">
        <v>0</v>
      </c>
      <c r="E7" s="291">
        <v>0</v>
      </c>
      <c r="F7" s="293">
        <f t="shared" ref="F7:F15" si="0">SUM(B7:E7)</f>
        <v>0</v>
      </c>
      <c r="G7" s="291">
        <v>2341</v>
      </c>
      <c r="H7" s="291">
        <v>0</v>
      </c>
      <c r="I7" s="291">
        <v>0</v>
      </c>
      <c r="J7" s="291">
        <v>0</v>
      </c>
      <c r="K7" s="293">
        <f t="shared" ref="K7:K15" si="1">SUM(G7:J7)</f>
        <v>2341</v>
      </c>
      <c r="L7" s="294">
        <f>+K7+F7</f>
        <v>2341</v>
      </c>
    </row>
    <row r="8" spans="1:12" x14ac:dyDescent="0.25">
      <c r="A8" s="290" t="s">
        <v>81</v>
      </c>
      <c r="B8" s="290">
        <v>0</v>
      </c>
      <c r="C8" s="291">
        <v>0</v>
      </c>
      <c r="D8" s="291">
        <v>0</v>
      </c>
      <c r="E8" s="291">
        <v>0</v>
      </c>
      <c r="F8" s="293">
        <f t="shared" si="0"/>
        <v>0</v>
      </c>
      <c r="G8" s="291">
        <v>16</v>
      </c>
      <c r="H8" s="291">
        <v>0</v>
      </c>
      <c r="I8" s="291">
        <v>0</v>
      </c>
      <c r="J8" s="291">
        <v>0</v>
      </c>
      <c r="K8" s="293">
        <f t="shared" si="1"/>
        <v>16</v>
      </c>
      <c r="L8" s="294">
        <f t="shared" ref="L8:L32" si="2">+K8+F8</f>
        <v>16</v>
      </c>
    </row>
    <row r="9" spans="1:12" x14ac:dyDescent="0.25">
      <c r="A9" s="290" t="s">
        <v>287</v>
      </c>
      <c r="B9" s="290">
        <v>0</v>
      </c>
      <c r="C9" s="291">
        <v>0</v>
      </c>
      <c r="D9" s="291">
        <v>0</v>
      </c>
      <c r="E9" s="291">
        <v>0</v>
      </c>
      <c r="F9" s="293">
        <f t="shared" si="0"/>
        <v>0</v>
      </c>
      <c r="G9" s="291">
        <v>0</v>
      </c>
      <c r="H9" s="291">
        <v>0</v>
      </c>
      <c r="I9" s="291">
        <v>0</v>
      </c>
      <c r="J9" s="291">
        <v>0</v>
      </c>
      <c r="K9" s="293">
        <f t="shared" si="1"/>
        <v>0</v>
      </c>
      <c r="L9" s="294">
        <f t="shared" si="2"/>
        <v>0</v>
      </c>
    </row>
    <row r="10" spans="1:12" x14ac:dyDescent="0.25">
      <c r="A10" s="290" t="s">
        <v>251</v>
      </c>
      <c r="B10" s="290">
        <v>0</v>
      </c>
      <c r="C10" s="291">
        <v>0</v>
      </c>
      <c r="D10" s="291">
        <v>0</v>
      </c>
      <c r="E10" s="291">
        <v>0</v>
      </c>
      <c r="F10" s="293">
        <f t="shared" si="0"/>
        <v>0</v>
      </c>
      <c r="G10" s="291">
        <v>19</v>
      </c>
      <c r="H10" s="291">
        <v>0</v>
      </c>
      <c r="I10" s="291">
        <v>0</v>
      </c>
      <c r="J10" s="291">
        <v>0</v>
      </c>
      <c r="K10" s="293">
        <f t="shared" si="1"/>
        <v>19</v>
      </c>
      <c r="L10" s="294">
        <f t="shared" si="2"/>
        <v>19</v>
      </c>
    </row>
    <row r="11" spans="1:12" x14ac:dyDescent="0.25">
      <c r="A11" s="290" t="s">
        <v>252</v>
      </c>
      <c r="B11" s="290">
        <v>0</v>
      </c>
      <c r="C11" s="291">
        <v>0</v>
      </c>
      <c r="D11" s="291">
        <v>0</v>
      </c>
      <c r="E11" s="291">
        <v>0</v>
      </c>
      <c r="F11" s="293">
        <f t="shared" si="0"/>
        <v>0</v>
      </c>
      <c r="G11" s="291">
        <v>0</v>
      </c>
      <c r="H11" s="291">
        <v>0</v>
      </c>
      <c r="I11" s="291">
        <v>0</v>
      </c>
      <c r="J11" s="291">
        <v>0</v>
      </c>
      <c r="K11" s="293">
        <f t="shared" si="1"/>
        <v>0</v>
      </c>
      <c r="L11" s="294">
        <f t="shared" si="2"/>
        <v>0</v>
      </c>
    </row>
    <row r="12" spans="1:12" x14ac:dyDescent="0.25">
      <c r="A12" s="290" t="s">
        <v>102</v>
      </c>
      <c r="B12" s="290">
        <v>59</v>
      </c>
      <c r="C12" s="291">
        <v>5</v>
      </c>
      <c r="D12" s="291">
        <v>0</v>
      </c>
      <c r="E12" s="291">
        <v>0</v>
      </c>
      <c r="F12" s="293">
        <f t="shared" si="0"/>
        <v>64</v>
      </c>
      <c r="G12" s="291">
        <v>1215</v>
      </c>
      <c r="H12" s="291">
        <v>57</v>
      </c>
      <c r="I12" s="291">
        <v>45</v>
      </c>
      <c r="J12" s="291">
        <v>0</v>
      </c>
      <c r="K12" s="293">
        <f t="shared" si="1"/>
        <v>1317</v>
      </c>
      <c r="L12" s="294">
        <f t="shared" si="2"/>
        <v>1381</v>
      </c>
    </row>
    <row r="13" spans="1:12" x14ac:dyDescent="0.25">
      <c r="A13" s="290" t="s">
        <v>253</v>
      </c>
      <c r="B13" s="290">
        <v>0</v>
      </c>
      <c r="C13" s="291">
        <v>0</v>
      </c>
      <c r="D13" s="291">
        <v>0</v>
      </c>
      <c r="E13" s="291">
        <v>0</v>
      </c>
      <c r="F13" s="293">
        <f t="shared" si="0"/>
        <v>0</v>
      </c>
      <c r="G13" s="291">
        <v>0</v>
      </c>
      <c r="H13" s="291">
        <v>0</v>
      </c>
      <c r="I13" s="291">
        <v>0</v>
      </c>
      <c r="J13" s="291">
        <v>0</v>
      </c>
      <c r="K13" s="293">
        <f t="shared" si="1"/>
        <v>0</v>
      </c>
      <c r="L13" s="294">
        <f t="shared" si="2"/>
        <v>0</v>
      </c>
    </row>
    <row r="14" spans="1:12" x14ac:dyDescent="0.25">
      <c r="A14" s="290" t="s">
        <v>139</v>
      </c>
      <c r="B14" s="290">
        <v>0</v>
      </c>
      <c r="C14" s="291">
        <v>0</v>
      </c>
      <c r="D14" s="291">
        <v>0</v>
      </c>
      <c r="E14" s="291">
        <v>0</v>
      </c>
      <c r="F14" s="293">
        <f t="shared" si="0"/>
        <v>0</v>
      </c>
      <c r="G14" s="291">
        <v>0</v>
      </c>
      <c r="H14" s="291">
        <v>0</v>
      </c>
      <c r="I14" s="291">
        <v>0</v>
      </c>
      <c r="J14" s="291">
        <v>0</v>
      </c>
      <c r="K14" s="293">
        <f t="shared" si="1"/>
        <v>0</v>
      </c>
      <c r="L14" s="294">
        <f t="shared" si="2"/>
        <v>0</v>
      </c>
    </row>
    <row r="15" spans="1:12" x14ac:dyDescent="0.25">
      <c r="A15" s="290" t="s">
        <v>254</v>
      </c>
      <c r="B15" s="290">
        <v>0</v>
      </c>
      <c r="C15" s="291">
        <v>0</v>
      </c>
      <c r="D15" s="291">
        <v>0</v>
      </c>
      <c r="E15" s="291">
        <v>0</v>
      </c>
      <c r="F15" s="293">
        <f t="shared" si="0"/>
        <v>0</v>
      </c>
      <c r="G15" s="291">
        <v>0</v>
      </c>
      <c r="H15" s="291">
        <v>0</v>
      </c>
      <c r="I15" s="291">
        <v>0</v>
      </c>
      <c r="J15" s="291">
        <v>0</v>
      </c>
      <c r="K15" s="293">
        <f t="shared" si="1"/>
        <v>0</v>
      </c>
      <c r="L15" s="294">
        <f t="shared" si="2"/>
        <v>0</v>
      </c>
    </row>
    <row r="16" spans="1:12" x14ac:dyDescent="0.25">
      <c r="A16" s="290"/>
      <c r="B16" s="295"/>
      <c r="C16" s="296"/>
      <c r="D16" s="296"/>
      <c r="E16" s="296"/>
      <c r="F16" s="298"/>
      <c r="G16" s="296"/>
      <c r="H16" s="296"/>
      <c r="I16" s="296"/>
      <c r="J16" s="296"/>
      <c r="K16" s="298"/>
      <c r="L16" s="299"/>
    </row>
    <row r="17" spans="1:12" x14ac:dyDescent="0.25">
      <c r="A17" s="300" t="s">
        <v>55</v>
      </c>
      <c r="B17" s="301">
        <f t="shared" ref="B17:K17" si="3">SUM(B7:B15)</f>
        <v>59</v>
      </c>
      <c r="C17" s="302">
        <f t="shared" si="3"/>
        <v>5</v>
      </c>
      <c r="D17" s="302">
        <f t="shared" si="3"/>
        <v>0</v>
      </c>
      <c r="E17" s="302">
        <f t="shared" si="3"/>
        <v>0</v>
      </c>
      <c r="F17" s="304">
        <f t="shared" si="3"/>
        <v>64</v>
      </c>
      <c r="G17" s="302">
        <f t="shared" si="3"/>
        <v>3591</v>
      </c>
      <c r="H17" s="302">
        <f t="shared" si="3"/>
        <v>57</v>
      </c>
      <c r="I17" s="302">
        <f t="shared" si="3"/>
        <v>45</v>
      </c>
      <c r="J17" s="302">
        <f t="shared" si="3"/>
        <v>0</v>
      </c>
      <c r="K17" s="304">
        <f t="shared" si="3"/>
        <v>3693</v>
      </c>
      <c r="L17" s="305">
        <f t="shared" si="2"/>
        <v>3757</v>
      </c>
    </row>
    <row r="18" spans="1:12" x14ac:dyDescent="0.25">
      <c r="A18" s="300"/>
      <c r="B18" s="290"/>
      <c r="C18" s="291"/>
      <c r="D18" s="291"/>
      <c r="E18" s="291"/>
      <c r="F18" s="293"/>
      <c r="G18" s="291"/>
      <c r="H18" s="291"/>
      <c r="I18" s="291"/>
      <c r="J18" s="291"/>
      <c r="K18" s="293"/>
      <c r="L18" s="294"/>
    </row>
    <row r="19" spans="1:12" x14ac:dyDescent="0.25">
      <c r="A19" s="300"/>
      <c r="B19" s="290"/>
      <c r="C19" s="291"/>
      <c r="D19" s="291"/>
      <c r="E19" s="291"/>
      <c r="F19" s="293"/>
      <c r="G19" s="291"/>
      <c r="H19" s="291"/>
      <c r="I19" s="291"/>
      <c r="J19" s="291"/>
      <c r="K19" s="293"/>
      <c r="L19" s="294"/>
    </row>
    <row r="20" spans="1:12" x14ac:dyDescent="0.25">
      <c r="A20" s="313" t="s">
        <v>34</v>
      </c>
      <c r="B20" s="290"/>
      <c r="C20" s="291"/>
      <c r="D20" s="291"/>
      <c r="E20" s="291"/>
      <c r="F20" s="293"/>
      <c r="G20" s="291"/>
      <c r="H20" s="291"/>
      <c r="I20" s="291"/>
      <c r="J20" s="291"/>
      <c r="K20" s="293"/>
      <c r="L20" s="294"/>
    </row>
    <row r="21" spans="1:12" x14ac:dyDescent="0.25">
      <c r="A21" s="290"/>
      <c r="B21" s="290"/>
      <c r="C21" s="291"/>
      <c r="D21" s="291"/>
      <c r="E21" s="291"/>
      <c r="F21" s="293"/>
      <c r="G21" s="291"/>
      <c r="H21" s="291"/>
      <c r="I21" s="291"/>
      <c r="J21" s="291"/>
      <c r="K21" s="293"/>
      <c r="L21" s="294"/>
    </row>
    <row r="22" spans="1:12" x14ac:dyDescent="0.25">
      <c r="A22" s="290" t="s">
        <v>82</v>
      </c>
      <c r="B22" s="290">
        <v>71</v>
      </c>
      <c r="C22" s="291">
        <v>0</v>
      </c>
      <c r="D22" s="291">
        <v>0</v>
      </c>
      <c r="E22" s="291">
        <v>0</v>
      </c>
      <c r="F22" s="293">
        <f>SUM(B22:E22)</f>
        <v>71</v>
      </c>
      <c r="G22" s="291">
        <v>1913</v>
      </c>
      <c r="H22" s="291">
        <v>0</v>
      </c>
      <c r="I22" s="291">
        <v>0</v>
      </c>
      <c r="J22" s="291">
        <v>0</v>
      </c>
      <c r="K22" s="293">
        <f>SUM(G22:J22)</f>
        <v>1913</v>
      </c>
      <c r="L22" s="294">
        <f>+K22+F22</f>
        <v>1984</v>
      </c>
    </row>
    <row r="23" spans="1:12" x14ac:dyDescent="0.25">
      <c r="A23" s="290" t="s">
        <v>204</v>
      </c>
      <c r="B23" s="290">
        <v>5</v>
      </c>
      <c r="C23" s="291">
        <v>0</v>
      </c>
      <c r="D23" s="291">
        <v>0</v>
      </c>
      <c r="E23" s="291">
        <v>0</v>
      </c>
      <c r="F23" s="293">
        <f t="shared" ref="F23:F32" si="4">SUM(B23:E23)</f>
        <v>5</v>
      </c>
      <c r="G23" s="291">
        <v>337</v>
      </c>
      <c r="H23" s="291">
        <v>2</v>
      </c>
      <c r="I23" s="291">
        <v>1</v>
      </c>
      <c r="J23" s="291">
        <v>0</v>
      </c>
      <c r="K23" s="293">
        <f t="shared" ref="K23:K32" si="5">SUM(G23:J23)</f>
        <v>340</v>
      </c>
      <c r="L23" s="294">
        <f t="shared" si="2"/>
        <v>345</v>
      </c>
    </row>
    <row r="24" spans="1:12" x14ac:dyDescent="0.25">
      <c r="A24" s="290" t="s">
        <v>107</v>
      </c>
      <c r="B24" s="290">
        <v>51</v>
      </c>
      <c r="C24" s="291">
        <v>0</v>
      </c>
      <c r="D24" s="291">
        <v>0</v>
      </c>
      <c r="E24" s="291">
        <v>0</v>
      </c>
      <c r="F24" s="293">
        <f t="shared" si="4"/>
        <v>51</v>
      </c>
      <c r="G24" s="291">
        <v>1160</v>
      </c>
      <c r="H24" s="291">
        <v>21</v>
      </c>
      <c r="I24" s="291">
        <v>9</v>
      </c>
      <c r="J24" s="291">
        <v>0</v>
      </c>
      <c r="K24" s="293">
        <f t="shared" si="5"/>
        <v>1190</v>
      </c>
      <c r="L24" s="294">
        <f t="shared" si="2"/>
        <v>1241</v>
      </c>
    </row>
    <row r="25" spans="1:12" x14ac:dyDescent="0.25">
      <c r="A25" s="290" t="s">
        <v>256</v>
      </c>
      <c r="B25" s="290">
        <v>42</v>
      </c>
      <c r="C25" s="291">
        <v>6</v>
      </c>
      <c r="D25" s="291">
        <v>0</v>
      </c>
      <c r="E25" s="291">
        <v>0</v>
      </c>
      <c r="F25" s="293">
        <f t="shared" si="4"/>
        <v>48</v>
      </c>
      <c r="G25" s="291">
        <v>2300</v>
      </c>
      <c r="H25" s="291">
        <v>10</v>
      </c>
      <c r="I25" s="291">
        <v>0</v>
      </c>
      <c r="J25" s="291">
        <v>0</v>
      </c>
      <c r="K25" s="293">
        <f t="shared" si="5"/>
        <v>2310</v>
      </c>
      <c r="L25" s="294">
        <f t="shared" si="2"/>
        <v>2358</v>
      </c>
    </row>
    <row r="26" spans="1:12" x14ac:dyDescent="0.25">
      <c r="A26" s="290" t="s">
        <v>205</v>
      </c>
      <c r="B26" s="290">
        <v>0</v>
      </c>
      <c r="C26" s="291">
        <v>0</v>
      </c>
      <c r="D26" s="291">
        <v>0</v>
      </c>
      <c r="E26" s="291">
        <v>0</v>
      </c>
      <c r="F26" s="293">
        <f t="shared" si="4"/>
        <v>0</v>
      </c>
      <c r="G26" s="291">
        <v>0</v>
      </c>
      <c r="H26" s="291">
        <v>0</v>
      </c>
      <c r="I26" s="291">
        <v>0</v>
      </c>
      <c r="J26" s="291">
        <v>0</v>
      </c>
      <c r="K26" s="293">
        <f t="shared" si="5"/>
        <v>0</v>
      </c>
      <c r="L26" s="294">
        <f t="shared" si="2"/>
        <v>0</v>
      </c>
    </row>
    <row r="27" spans="1:12" x14ac:dyDescent="0.25">
      <c r="A27" s="290" t="s">
        <v>303</v>
      </c>
      <c r="B27" s="290">
        <v>0</v>
      </c>
      <c r="C27" s="291">
        <v>0</v>
      </c>
      <c r="D27" s="291">
        <v>0</v>
      </c>
      <c r="E27" s="291">
        <v>0</v>
      </c>
      <c r="F27" s="293">
        <f t="shared" si="4"/>
        <v>0</v>
      </c>
      <c r="G27" s="291">
        <v>0</v>
      </c>
      <c r="H27" s="291">
        <v>0</v>
      </c>
      <c r="I27" s="291">
        <v>0</v>
      </c>
      <c r="J27" s="291">
        <v>0</v>
      </c>
      <c r="K27" s="293">
        <f t="shared" si="5"/>
        <v>0</v>
      </c>
      <c r="L27" s="294">
        <f t="shared" si="2"/>
        <v>0</v>
      </c>
    </row>
    <row r="28" spans="1:12" x14ac:dyDescent="0.25">
      <c r="A28" s="290" t="s">
        <v>116</v>
      </c>
      <c r="B28" s="290">
        <v>26</v>
      </c>
      <c r="C28" s="291">
        <v>0</v>
      </c>
      <c r="D28" s="291">
        <v>0</v>
      </c>
      <c r="E28" s="291">
        <v>0</v>
      </c>
      <c r="F28" s="293">
        <f t="shared" si="4"/>
        <v>26</v>
      </c>
      <c r="G28" s="291">
        <v>56</v>
      </c>
      <c r="H28" s="291">
        <v>151</v>
      </c>
      <c r="I28" s="291">
        <v>22</v>
      </c>
      <c r="J28" s="291">
        <v>0</v>
      </c>
      <c r="K28" s="293">
        <f t="shared" si="5"/>
        <v>229</v>
      </c>
      <c r="L28" s="294">
        <f t="shared" si="2"/>
        <v>255</v>
      </c>
    </row>
    <row r="29" spans="1:12" x14ac:dyDescent="0.25">
      <c r="A29" s="290" t="s">
        <v>83</v>
      </c>
      <c r="B29" s="290">
        <v>0</v>
      </c>
      <c r="C29" s="291">
        <v>0</v>
      </c>
      <c r="D29" s="291">
        <v>0</v>
      </c>
      <c r="E29" s="291">
        <v>0</v>
      </c>
      <c r="F29" s="293">
        <f t="shared" si="4"/>
        <v>0</v>
      </c>
      <c r="G29" s="291">
        <v>0</v>
      </c>
      <c r="H29" s="291">
        <v>0</v>
      </c>
      <c r="I29" s="291">
        <v>0</v>
      </c>
      <c r="J29" s="291">
        <v>0</v>
      </c>
      <c r="K29" s="293">
        <f t="shared" si="5"/>
        <v>0</v>
      </c>
      <c r="L29" s="294">
        <f t="shared" si="2"/>
        <v>0</v>
      </c>
    </row>
    <row r="30" spans="1:12" x14ac:dyDescent="0.25">
      <c r="A30" s="290" t="s">
        <v>84</v>
      </c>
      <c r="B30" s="290">
        <v>0</v>
      </c>
      <c r="C30" s="291">
        <v>2</v>
      </c>
      <c r="D30" s="291">
        <v>1</v>
      </c>
      <c r="E30" s="291">
        <v>0</v>
      </c>
      <c r="F30" s="293">
        <f t="shared" si="4"/>
        <v>3</v>
      </c>
      <c r="G30" s="291">
        <v>519</v>
      </c>
      <c r="H30" s="291">
        <v>1</v>
      </c>
      <c r="I30" s="291">
        <v>0</v>
      </c>
      <c r="J30" s="291">
        <v>0</v>
      </c>
      <c r="K30" s="293">
        <f t="shared" si="5"/>
        <v>520</v>
      </c>
      <c r="L30" s="294">
        <f t="shared" si="2"/>
        <v>523</v>
      </c>
    </row>
    <row r="31" spans="1:12" x14ac:dyDescent="0.25">
      <c r="A31" s="290" t="s">
        <v>85</v>
      </c>
      <c r="B31" s="290">
        <v>0</v>
      </c>
      <c r="C31" s="291">
        <v>0</v>
      </c>
      <c r="D31" s="291">
        <v>0</v>
      </c>
      <c r="E31" s="291">
        <v>0</v>
      </c>
      <c r="F31" s="293">
        <f t="shared" si="4"/>
        <v>0</v>
      </c>
      <c r="G31" s="291">
        <v>0</v>
      </c>
      <c r="H31" s="291">
        <v>0</v>
      </c>
      <c r="I31" s="291">
        <v>0</v>
      </c>
      <c r="J31" s="291">
        <v>0</v>
      </c>
      <c r="K31" s="293">
        <f t="shared" si="5"/>
        <v>0</v>
      </c>
      <c r="L31" s="294">
        <f t="shared" si="2"/>
        <v>0</v>
      </c>
    </row>
    <row r="32" spans="1:12" x14ac:dyDescent="0.25">
      <c r="A32" s="290" t="s">
        <v>86</v>
      </c>
      <c r="B32" s="290">
        <v>12</v>
      </c>
      <c r="C32" s="291">
        <v>0</v>
      </c>
      <c r="D32" s="291">
        <v>0</v>
      </c>
      <c r="E32" s="291">
        <v>0</v>
      </c>
      <c r="F32" s="293">
        <f t="shared" si="4"/>
        <v>12</v>
      </c>
      <c r="G32" s="291">
        <v>92</v>
      </c>
      <c r="H32" s="291">
        <v>0</v>
      </c>
      <c r="I32" s="291">
        <v>0</v>
      </c>
      <c r="J32" s="291">
        <v>0</v>
      </c>
      <c r="K32" s="293">
        <f t="shared" si="5"/>
        <v>92</v>
      </c>
      <c r="L32" s="294">
        <f t="shared" si="2"/>
        <v>104</v>
      </c>
    </row>
    <row r="33" spans="1:14" x14ac:dyDescent="0.25">
      <c r="A33" s="290"/>
      <c r="B33" s="295"/>
      <c r="C33" s="296"/>
      <c r="D33" s="296"/>
      <c r="E33" s="296"/>
      <c r="F33" s="298"/>
      <c r="G33" s="296"/>
      <c r="H33" s="296"/>
      <c r="I33" s="296"/>
      <c r="J33" s="296"/>
      <c r="K33" s="298"/>
      <c r="L33" s="299"/>
    </row>
    <row r="34" spans="1:14" x14ac:dyDescent="0.25">
      <c r="A34" s="300" t="s">
        <v>30</v>
      </c>
      <c r="B34" s="301">
        <f t="shared" ref="B34:K34" si="6">SUM(B22:B32)</f>
        <v>207</v>
      </c>
      <c r="C34" s="302">
        <f t="shared" si="6"/>
        <v>8</v>
      </c>
      <c r="D34" s="302">
        <f t="shared" si="6"/>
        <v>1</v>
      </c>
      <c r="E34" s="302">
        <f t="shared" si="6"/>
        <v>0</v>
      </c>
      <c r="F34" s="304">
        <f t="shared" si="6"/>
        <v>216</v>
      </c>
      <c r="G34" s="302">
        <f t="shared" si="6"/>
        <v>6377</v>
      </c>
      <c r="H34" s="302">
        <f t="shared" si="6"/>
        <v>185</v>
      </c>
      <c r="I34" s="302">
        <f t="shared" si="6"/>
        <v>32</v>
      </c>
      <c r="J34" s="302">
        <f t="shared" si="6"/>
        <v>0</v>
      </c>
      <c r="K34" s="303">
        <f t="shared" si="6"/>
        <v>6594</v>
      </c>
      <c r="L34" s="304">
        <f>+K34+F34</f>
        <v>6810</v>
      </c>
    </row>
    <row r="35" spans="1:14" ht="6.75" customHeight="1" thickBot="1" x14ac:dyDescent="0.3">
      <c r="A35" s="199"/>
      <c r="B35" s="200"/>
      <c r="C35" s="201"/>
      <c r="D35" s="201"/>
      <c r="E35" s="201"/>
      <c r="F35" s="203"/>
      <c r="G35" s="201"/>
      <c r="H35" s="201"/>
      <c r="I35" s="201"/>
      <c r="J35" s="201"/>
      <c r="K35" s="202"/>
      <c r="L35" s="203"/>
    </row>
    <row r="36" spans="1:14" s="187" customFormat="1" ht="30" customHeight="1" thickBot="1" x14ac:dyDescent="0.3">
      <c r="A36" s="623" t="s">
        <v>244</v>
      </c>
      <c r="B36" s="623"/>
      <c r="C36" s="623"/>
      <c r="D36" s="623"/>
      <c r="E36" s="623"/>
      <c r="F36" s="623"/>
      <c r="G36" s="623"/>
      <c r="H36" s="623"/>
      <c r="I36" s="623"/>
      <c r="J36" s="623"/>
      <c r="K36" s="623"/>
      <c r="L36" s="623"/>
      <c r="N36" s="169"/>
    </row>
    <row r="37" spans="1:14" s="175" customFormat="1" ht="23.25" customHeight="1" thickBot="1" x14ac:dyDescent="0.3">
      <c r="A37" s="170"/>
      <c r="B37" s="171" t="s">
        <v>53</v>
      </c>
      <c r="C37" s="172"/>
      <c r="D37" s="172"/>
      <c r="E37" s="172"/>
      <c r="F37" s="173"/>
      <c r="G37" s="205" t="s">
        <v>44</v>
      </c>
      <c r="H37" s="172"/>
      <c r="I37" s="172"/>
      <c r="J37" s="172"/>
      <c r="K37" s="173"/>
      <c r="L37" s="624" t="s">
        <v>30</v>
      </c>
      <c r="N37" s="169"/>
    </row>
    <row r="38" spans="1:14" s="175" customFormat="1" ht="45" customHeight="1" thickBot="1" x14ac:dyDescent="0.3">
      <c r="A38" s="176" t="s">
        <v>114</v>
      </c>
      <c r="B38" s="222" t="s">
        <v>49</v>
      </c>
      <c r="C38" s="223" t="s">
        <v>40</v>
      </c>
      <c r="D38" s="223" t="s">
        <v>41</v>
      </c>
      <c r="E38" s="223" t="s">
        <v>42</v>
      </c>
      <c r="F38" s="237" t="s">
        <v>30</v>
      </c>
      <c r="G38" s="225" t="s">
        <v>49</v>
      </c>
      <c r="H38" s="223" t="s">
        <v>40</v>
      </c>
      <c r="I38" s="223" t="s">
        <v>41</v>
      </c>
      <c r="J38" s="223" t="s">
        <v>42</v>
      </c>
      <c r="K38" s="237" t="s">
        <v>30</v>
      </c>
      <c r="L38" s="625"/>
      <c r="N38" s="169"/>
    </row>
    <row r="39" spans="1:14" s="175" customFormat="1" ht="12.75" customHeight="1" x14ac:dyDescent="0.25">
      <c r="A39" s="207"/>
      <c r="B39" s="208"/>
      <c r="C39" s="209"/>
      <c r="D39" s="209"/>
      <c r="E39" s="209"/>
      <c r="F39" s="189"/>
      <c r="G39" s="209"/>
      <c r="H39" s="209"/>
      <c r="I39" s="209"/>
      <c r="J39" s="187"/>
      <c r="K39" s="189"/>
      <c r="L39" s="174"/>
      <c r="N39" s="169"/>
    </row>
    <row r="40" spans="1:14" ht="14.4" x14ac:dyDescent="0.25">
      <c r="A40" s="319" t="s">
        <v>11</v>
      </c>
      <c r="B40" s="290"/>
      <c r="C40" s="291"/>
      <c r="D40" s="291"/>
      <c r="E40" s="291"/>
      <c r="F40" s="293"/>
      <c r="G40" s="291"/>
      <c r="H40" s="291"/>
      <c r="I40" s="291"/>
      <c r="J40" s="291"/>
      <c r="K40" s="293"/>
      <c r="L40" s="294"/>
    </row>
    <row r="41" spans="1:14" x14ac:dyDescent="0.25">
      <c r="A41" s="290"/>
      <c r="B41" s="290"/>
      <c r="C41" s="291"/>
      <c r="D41" s="291"/>
      <c r="E41" s="291"/>
      <c r="F41" s="293"/>
      <c r="G41" s="291"/>
      <c r="H41" s="291"/>
      <c r="I41" s="291"/>
      <c r="J41" s="291"/>
      <c r="K41" s="293"/>
      <c r="L41" s="294"/>
    </row>
    <row r="42" spans="1:14" x14ac:dyDescent="0.25">
      <c r="A42" s="290" t="s">
        <v>257</v>
      </c>
      <c r="B42" s="290">
        <v>17</v>
      </c>
      <c r="C42" s="291">
        <v>2</v>
      </c>
      <c r="D42" s="291">
        <v>0</v>
      </c>
      <c r="E42" s="291">
        <v>0</v>
      </c>
      <c r="F42" s="293">
        <f>SUM(B42:E42)</f>
        <v>19</v>
      </c>
      <c r="G42" s="291">
        <v>854</v>
      </c>
      <c r="H42" s="291">
        <v>4</v>
      </c>
      <c r="I42" s="291">
        <v>1</v>
      </c>
      <c r="J42" s="291">
        <v>1</v>
      </c>
      <c r="K42" s="293">
        <f t="shared" ref="K42:K48" si="7">SUM(G42:J42)</f>
        <v>860</v>
      </c>
      <c r="L42" s="294">
        <f t="shared" ref="L42:L66" si="8">+K42+F42</f>
        <v>879</v>
      </c>
    </row>
    <row r="43" spans="1:14" x14ac:dyDescent="0.25">
      <c r="A43" s="290" t="s">
        <v>258</v>
      </c>
      <c r="B43" s="290">
        <v>0</v>
      </c>
      <c r="C43" s="291">
        <v>0</v>
      </c>
      <c r="D43" s="291">
        <v>0</v>
      </c>
      <c r="E43" s="291">
        <v>0</v>
      </c>
      <c r="F43" s="293">
        <f t="shared" ref="F43:F48" si="9">SUM(B43:E43)</f>
        <v>0</v>
      </c>
      <c r="G43" s="291">
        <v>1</v>
      </c>
      <c r="H43" s="291">
        <v>0</v>
      </c>
      <c r="I43" s="291">
        <v>0</v>
      </c>
      <c r="J43" s="291">
        <v>0</v>
      </c>
      <c r="K43" s="293">
        <f t="shared" si="7"/>
        <v>1</v>
      </c>
      <c r="L43" s="294">
        <f t="shared" si="8"/>
        <v>1</v>
      </c>
    </row>
    <row r="44" spans="1:14" x14ac:dyDescent="0.25">
      <c r="A44" s="290" t="s">
        <v>259</v>
      </c>
      <c r="B44" s="290">
        <v>0</v>
      </c>
      <c r="C44" s="291">
        <v>0</v>
      </c>
      <c r="D44" s="291">
        <v>0</v>
      </c>
      <c r="E44" s="291">
        <v>0</v>
      </c>
      <c r="F44" s="293">
        <f t="shared" si="9"/>
        <v>0</v>
      </c>
      <c r="G44" s="291">
        <v>243</v>
      </c>
      <c r="H44" s="291">
        <v>0</v>
      </c>
      <c r="I44" s="291">
        <v>0</v>
      </c>
      <c r="J44" s="291">
        <v>0</v>
      </c>
      <c r="K44" s="293">
        <f t="shared" si="7"/>
        <v>243</v>
      </c>
      <c r="L44" s="294">
        <f t="shared" si="8"/>
        <v>243</v>
      </c>
    </row>
    <row r="45" spans="1:14" x14ac:dyDescent="0.25">
      <c r="A45" s="290" t="s">
        <v>260</v>
      </c>
      <c r="B45" s="290">
        <v>0</v>
      </c>
      <c r="C45" s="291">
        <v>0</v>
      </c>
      <c r="D45" s="291">
        <v>0</v>
      </c>
      <c r="E45" s="291">
        <v>0</v>
      </c>
      <c r="F45" s="293">
        <f t="shared" si="9"/>
        <v>0</v>
      </c>
      <c r="G45" s="291">
        <v>120</v>
      </c>
      <c r="H45" s="291">
        <v>0</v>
      </c>
      <c r="I45" s="291">
        <v>0</v>
      </c>
      <c r="J45" s="291">
        <v>0</v>
      </c>
      <c r="K45" s="293">
        <f t="shared" si="7"/>
        <v>120</v>
      </c>
      <c r="L45" s="294">
        <f t="shared" si="8"/>
        <v>120</v>
      </c>
    </row>
    <row r="46" spans="1:14" x14ac:dyDescent="0.25">
      <c r="A46" s="290" t="s">
        <v>295</v>
      </c>
      <c r="B46" s="290">
        <v>12</v>
      </c>
      <c r="C46" s="291">
        <v>10</v>
      </c>
      <c r="D46" s="291">
        <v>7</v>
      </c>
      <c r="E46" s="291">
        <v>1</v>
      </c>
      <c r="F46" s="293">
        <f t="shared" si="9"/>
        <v>30</v>
      </c>
      <c r="G46" s="291">
        <v>106</v>
      </c>
      <c r="H46" s="291">
        <v>4</v>
      </c>
      <c r="I46" s="291">
        <v>6</v>
      </c>
      <c r="J46" s="291">
        <v>2</v>
      </c>
      <c r="K46" s="293">
        <f t="shared" si="7"/>
        <v>118</v>
      </c>
      <c r="L46" s="294">
        <f t="shared" si="8"/>
        <v>148</v>
      </c>
    </row>
    <row r="47" spans="1:14" x14ac:dyDescent="0.25">
      <c r="A47" s="290" t="s">
        <v>262</v>
      </c>
      <c r="B47" s="290">
        <v>52</v>
      </c>
      <c r="C47" s="291">
        <v>6</v>
      </c>
      <c r="D47" s="291">
        <v>0</v>
      </c>
      <c r="E47" s="291">
        <v>0</v>
      </c>
      <c r="F47" s="293">
        <f t="shared" si="9"/>
        <v>58</v>
      </c>
      <c r="G47" s="291">
        <v>369</v>
      </c>
      <c r="H47" s="291">
        <v>2</v>
      </c>
      <c r="I47" s="291">
        <v>0</v>
      </c>
      <c r="J47" s="291">
        <v>0</v>
      </c>
      <c r="K47" s="293">
        <f t="shared" si="7"/>
        <v>371</v>
      </c>
      <c r="L47" s="294">
        <f t="shared" si="8"/>
        <v>429</v>
      </c>
    </row>
    <row r="48" spans="1:14" x14ac:dyDescent="0.25">
      <c r="A48" s="290" t="s">
        <v>117</v>
      </c>
      <c r="B48" s="290">
        <v>0</v>
      </c>
      <c r="C48" s="291">
        <v>0</v>
      </c>
      <c r="D48" s="291">
        <v>0</v>
      </c>
      <c r="E48" s="291">
        <v>0</v>
      </c>
      <c r="F48" s="293">
        <f t="shared" si="9"/>
        <v>0</v>
      </c>
      <c r="G48" s="291">
        <v>185</v>
      </c>
      <c r="H48" s="291">
        <v>0</v>
      </c>
      <c r="I48" s="291">
        <v>0</v>
      </c>
      <c r="J48" s="291">
        <v>0</v>
      </c>
      <c r="K48" s="293">
        <f t="shared" si="7"/>
        <v>185</v>
      </c>
      <c r="L48" s="294">
        <f t="shared" si="8"/>
        <v>185</v>
      </c>
    </row>
    <row r="49" spans="1:12" x14ac:dyDescent="0.25">
      <c r="A49" s="290"/>
      <c r="B49" s="295"/>
      <c r="C49" s="296"/>
      <c r="D49" s="296"/>
      <c r="E49" s="296"/>
      <c r="F49" s="298"/>
      <c r="G49" s="296"/>
      <c r="H49" s="296"/>
      <c r="I49" s="296"/>
      <c r="J49" s="296"/>
      <c r="K49" s="298"/>
      <c r="L49" s="299"/>
    </row>
    <row r="50" spans="1:12" x14ac:dyDescent="0.25">
      <c r="A50" s="300" t="s">
        <v>55</v>
      </c>
      <c r="B50" s="301">
        <f t="shared" ref="B50:K50" si="10">SUM(B42:B48)</f>
        <v>81</v>
      </c>
      <c r="C50" s="302">
        <f t="shared" si="10"/>
        <v>18</v>
      </c>
      <c r="D50" s="302">
        <f t="shared" si="10"/>
        <v>7</v>
      </c>
      <c r="E50" s="302">
        <f t="shared" si="10"/>
        <v>1</v>
      </c>
      <c r="F50" s="304">
        <f t="shared" si="10"/>
        <v>107</v>
      </c>
      <c r="G50" s="302">
        <f t="shared" si="10"/>
        <v>1878</v>
      </c>
      <c r="H50" s="302">
        <f t="shared" si="10"/>
        <v>10</v>
      </c>
      <c r="I50" s="302">
        <f t="shared" si="10"/>
        <v>7</v>
      </c>
      <c r="J50" s="302">
        <f t="shared" si="10"/>
        <v>3</v>
      </c>
      <c r="K50" s="304">
        <f t="shared" si="10"/>
        <v>1898</v>
      </c>
      <c r="L50" s="305">
        <f t="shared" si="8"/>
        <v>2005</v>
      </c>
    </row>
    <row r="51" spans="1:12" x14ac:dyDescent="0.25">
      <c r="A51" s="300"/>
      <c r="B51" s="290"/>
      <c r="C51" s="291"/>
      <c r="D51" s="291"/>
      <c r="E51" s="291"/>
      <c r="F51" s="293"/>
      <c r="G51" s="291"/>
      <c r="H51" s="291"/>
      <c r="I51" s="291"/>
      <c r="J51" s="291"/>
      <c r="K51" s="293"/>
      <c r="L51" s="294"/>
    </row>
    <row r="52" spans="1:12" x14ac:dyDescent="0.25">
      <c r="A52" s="290"/>
      <c r="B52" s="290"/>
      <c r="C52" s="291"/>
      <c r="D52" s="291"/>
      <c r="E52" s="291"/>
      <c r="F52" s="293"/>
      <c r="G52" s="291"/>
      <c r="H52" s="291"/>
      <c r="I52" s="291"/>
      <c r="J52" s="291"/>
      <c r="K52" s="293"/>
      <c r="L52" s="294"/>
    </row>
    <row r="53" spans="1:12" x14ac:dyDescent="0.25">
      <c r="A53" s="313" t="s">
        <v>35</v>
      </c>
      <c r="B53" s="290"/>
      <c r="C53" s="291"/>
      <c r="D53" s="291"/>
      <c r="E53" s="291"/>
      <c r="F53" s="293"/>
      <c r="G53" s="291"/>
      <c r="H53" s="291"/>
      <c r="I53" s="291"/>
      <c r="J53" s="291"/>
      <c r="K53" s="293"/>
      <c r="L53" s="294"/>
    </row>
    <row r="54" spans="1:12" x14ac:dyDescent="0.25">
      <c r="A54" s="290"/>
      <c r="B54" s="290"/>
      <c r="C54" s="291"/>
      <c r="D54" s="291"/>
      <c r="E54" s="291"/>
      <c r="F54" s="293"/>
      <c r="G54" s="291"/>
      <c r="H54" s="291"/>
      <c r="I54" s="291"/>
      <c r="J54" s="291"/>
      <c r="K54" s="293"/>
      <c r="L54" s="294"/>
    </row>
    <row r="55" spans="1:12" x14ac:dyDescent="0.25">
      <c r="A55" s="290" t="s">
        <v>263</v>
      </c>
      <c r="B55" s="290">
        <v>0</v>
      </c>
      <c r="C55" s="291">
        <v>0</v>
      </c>
      <c r="D55" s="291">
        <v>0</v>
      </c>
      <c r="E55" s="291">
        <v>0</v>
      </c>
      <c r="F55" s="293">
        <f>SUM(B55:E55)</f>
        <v>0</v>
      </c>
      <c r="G55" s="291">
        <v>0</v>
      </c>
      <c r="H55" s="291">
        <v>0</v>
      </c>
      <c r="I55" s="291">
        <v>0</v>
      </c>
      <c r="J55" s="291">
        <v>0</v>
      </c>
      <c r="K55" s="293">
        <f>SUM(G55:J55)</f>
        <v>0</v>
      </c>
      <c r="L55" s="294">
        <f t="shared" si="8"/>
        <v>0</v>
      </c>
    </row>
    <row r="56" spans="1:12" x14ac:dyDescent="0.25">
      <c r="A56" s="290" t="s">
        <v>87</v>
      </c>
      <c r="B56" s="290">
        <v>27</v>
      </c>
      <c r="C56" s="291">
        <v>8</v>
      </c>
      <c r="D56" s="291">
        <v>2</v>
      </c>
      <c r="E56" s="291">
        <v>0</v>
      </c>
      <c r="F56" s="293">
        <f>SUM(B56:E56)</f>
        <v>37</v>
      </c>
      <c r="G56" s="291">
        <v>25</v>
      </c>
      <c r="H56" s="291">
        <v>2</v>
      </c>
      <c r="I56" s="291">
        <v>0</v>
      </c>
      <c r="J56" s="291">
        <v>0</v>
      </c>
      <c r="K56" s="293">
        <f>SUM(G56:J56)</f>
        <v>27</v>
      </c>
      <c r="L56" s="294">
        <f t="shared" si="8"/>
        <v>64</v>
      </c>
    </row>
    <row r="57" spans="1:12" x14ac:dyDescent="0.25">
      <c r="A57" s="290"/>
      <c r="B57" s="295"/>
      <c r="C57" s="296"/>
      <c r="D57" s="296"/>
      <c r="E57" s="296"/>
      <c r="F57" s="298"/>
      <c r="G57" s="296"/>
      <c r="H57" s="296"/>
      <c r="I57" s="296"/>
      <c r="J57" s="296"/>
      <c r="K57" s="298"/>
      <c r="L57" s="299"/>
    </row>
    <row r="58" spans="1:12" x14ac:dyDescent="0.25">
      <c r="A58" s="300" t="s">
        <v>55</v>
      </c>
      <c r="B58" s="301">
        <f t="shared" ref="B58:K58" si="11">SUM(B55:B56)</f>
        <v>27</v>
      </c>
      <c r="C58" s="302">
        <f t="shared" si="11"/>
        <v>8</v>
      </c>
      <c r="D58" s="302">
        <f t="shared" si="11"/>
        <v>2</v>
      </c>
      <c r="E58" s="302">
        <f t="shared" si="11"/>
        <v>0</v>
      </c>
      <c r="F58" s="304">
        <f t="shared" si="11"/>
        <v>37</v>
      </c>
      <c r="G58" s="302">
        <f t="shared" si="11"/>
        <v>25</v>
      </c>
      <c r="H58" s="302">
        <f t="shared" si="11"/>
        <v>2</v>
      </c>
      <c r="I58" s="302">
        <f t="shared" si="11"/>
        <v>0</v>
      </c>
      <c r="J58" s="302">
        <f t="shared" si="11"/>
        <v>0</v>
      </c>
      <c r="K58" s="304">
        <f t="shared" si="11"/>
        <v>27</v>
      </c>
      <c r="L58" s="305">
        <f t="shared" si="8"/>
        <v>64</v>
      </c>
    </row>
    <row r="59" spans="1:12" x14ac:dyDescent="0.25">
      <c r="A59" s="300"/>
      <c r="B59" s="290"/>
      <c r="C59" s="291"/>
      <c r="D59" s="291"/>
      <c r="E59" s="291"/>
      <c r="F59" s="293"/>
      <c r="G59" s="291"/>
      <c r="H59" s="291"/>
      <c r="I59" s="291"/>
      <c r="J59" s="291"/>
      <c r="K59" s="293"/>
      <c r="L59" s="294"/>
    </row>
    <row r="60" spans="1:12" ht="33.75" customHeight="1" x14ac:dyDescent="0.25">
      <c r="A60" s="300"/>
      <c r="B60" s="290"/>
      <c r="C60" s="291"/>
      <c r="D60" s="291"/>
      <c r="E60" s="291"/>
      <c r="F60" s="293"/>
      <c r="G60" s="291"/>
      <c r="H60" s="291"/>
      <c r="I60" s="291"/>
      <c r="J60" s="291"/>
      <c r="K60" s="293"/>
      <c r="L60" s="294"/>
    </row>
    <row r="61" spans="1:12" ht="21.75" customHeight="1" x14ac:dyDescent="0.25">
      <c r="A61" s="313" t="s">
        <v>12</v>
      </c>
      <c r="B61" s="290"/>
      <c r="C61" s="291"/>
      <c r="D61" s="291"/>
      <c r="E61" s="291"/>
      <c r="F61" s="293"/>
      <c r="G61" s="291"/>
      <c r="H61" s="291"/>
      <c r="I61" s="291"/>
      <c r="J61" s="291"/>
      <c r="K61" s="293"/>
      <c r="L61" s="294"/>
    </row>
    <row r="62" spans="1:12" x14ac:dyDescent="0.25">
      <c r="A62" s="290"/>
      <c r="B62" s="290"/>
      <c r="C62" s="291"/>
      <c r="D62" s="291"/>
      <c r="E62" s="291"/>
      <c r="F62" s="293"/>
      <c r="G62" s="291"/>
      <c r="H62" s="291"/>
      <c r="I62" s="291"/>
      <c r="J62" s="291"/>
      <c r="K62" s="293"/>
      <c r="L62" s="294"/>
    </row>
    <row r="63" spans="1:12" x14ac:dyDescent="0.25">
      <c r="A63" s="290" t="s">
        <v>198</v>
      </c>
      <c r="B63" s="290">
        <v>0</v>
      </c>
      <c r="C63" s="291">
        <v>0</v>
      </c>
      <c r="D63" s="291">
        <v>0</v>
      </c>
      <c r="E63" s="291">
        <v>0</v>
      </c>
      <c r="F63" s="293">
        <f>SUM(B63:E63)</f>
        <v>0</v>
      </c>
      <c r="G63" s="291">
        <v>0</v>
      </c>
      <c r="H63" s="291">
        <v>0</v>
      </c>
      <c r="I63" s="291">
        <v>0</v>
      </c>
      <c r="J63" s="291">
        <v>0</v>
      </c>
      <c r="K63" s="293">
        <f>SUM(G63:J63)</f>
        <v>0</v>
      </c>
      <c r="L63" s="294">
        <f>+K63+F63</f>
        <v>0</v>
      </c>
    </row>
    <row r="64" spans="1:12" x14ac:dyDescent="0.25">
      <c r="A64" s="290" t="s">
        <v>199</v>
      </c>
      <c r="B64" s="290">
        <v>0</v>
      </c>
      <c r="C64" s="291">
        <v>0</v>
      </c>
      <c r="D64" s="291">
        <v>0</v>
      </c>
      <c r="E64" s="291">
        <v>0</v>
      </c>
      <c r="F64" s="293">
        <f>SUM(B64:E64)</f>
        <v>0</v>
      </c>
      <c r="G64" s="291">
        <v>0</v>
      </c>
      <c r="H64" s="291">
        <v>0</v>
      </c>
      <c r="I64" s="291">
        <v>0</v>
      </c>
      <c r="J64" s="291">
        <v>0</v>
      </c>
      <c r="K64" s="293">
        <f>SUM(G64:J64)</f>
        <v>0</v>
      </c>
      <c r="L64" s="294">
        <f t="shared" si="8"/>
        <v>0</v>
      </c>
    </row>
    <row r="65" spans="1:14" x14ac:dyDescent="0.25">
      <c r="A65" s="290" t="s">
        <v>206</v>
      </c>
      <c r="B65" s="290">
        <v>0</v>
      </c>
      <c r="C65" s="291">
        <v>0</v>
      </c>
      <c r="D65" s="291">
        <v>0</v>
      </c>
      <c r="E65" s="291">
        <v>0</v>
      </c>
      <c r="F65" s="293">
        <f>SUM(B65:E65)</f>
        <v>0</v>
      </c>
      <c r="G65" s="291">
        <v>12</v>
      </c>
      <c r="H65" s="291">
        <v>0</v>
      </c>
      <c r="I65" s="291">
        <v>0</v>
      </c>
      <c r="J65" s="291">
        <v>0</v>
      </c>
      <c r="K65" s="293">
        <f>SUM(G65:J65)</f>
        <v>12</v>
      </c>
      <c r="L65" s="294">
        <f t="shared" si="8"/>
        <v>12</v>
      </c>
    </row>
    <row r="66" spans="1:14" x14ac:dyDescent="0.25">
      <c r="A66" s="290" t="s">
        <v>207</v>
      </c>
      <c r="B66" s="290">
        <v>0</v>
      </c>
      <c r="C66" s="291">
        <v>0</v>
      </c>
      <c r="D66" s="291">
        <v>0</v>
      </c>
      <c r="E66" s="291">
        <v>0</v>
      </c>
      <c r="F66" s="293">
        <f>SUM(B66:E66)</f>
        <v>0</v>
      </c>
      <c r="G66" s="291">
        <v>0</v>
      </c>
      <c r="H66" s="291">
        <v>0</v>
      </c>
      <c r="I66" s="291">
        <v>0</v>
      </c>
      <c r="J66" s="291">
        <v>0</v>
      </c>
      <c r="K66" s="293">
        <f>SUM(G66:J66)</f>
        <v>0</v>
      </c>
      <c r="L66" s="294">
        <f t="shared" si="8"/>
        <v>0</v>
      </c>
    </row>
    <row r="67" spans="1:14" x14ac:dyDescent="0.25">
      <c r="A67" s="290"/>
      <c r="B67" s="295"/>
      <c r="C67" s="296"/>
      <c r="D67" s="296"/>
      <c r="E67" s="296"/>
      <c r="F67" s="298"/>
      <c r="G67" s="296"/>
      <c r="H67" s="296"/>
      <c r="I67" s="296"/>
      <c r="J67" s="296"/>
      <c r="K67" s="298"/>
      <c r="L67" s="299"/>
    </row>
    <row r="68" spans="1:14" x14ac:dyDescent="0.25">
      <c r="A68" s="300" t="s">
        <v>30</v>
      </c>
      <c r="B68" s="301">
        <f t="shared" ref="B68:K68" si="12">SUM(B63:B66)</f>
        <v>0</v>
      </c>
      <c r="C68" s="302">
        <f t="shared" si="12"/>
        <v>0</v>
      </c>
      <c r="D68" s="302">
        <f t="shared" si="12"/>
        <v>0</v>
      </c>
      <c r="E68" s="302">
        <f t="shared" si="12"/>
        <v>0</v>
      </c>
      <c r="F68" s="304">
        <f t="shared" si="12"/>
        <v>0</v>
      </c>
      <c r="G68" s="302">
        <f t="shared" si="12"/>
        <v>12</v>
      </c>
      <c r="H68" s="302">
        <f t="shared" si="12"/>
        <v>0</v>
      </c>
      <c r="I68" s="302">
        <f t="shared" si="12"/>
        <v>0</v>
      </c>
      <c r="J68" s="302">
        <f t="shared" si="12"/>
        <v>0</v>
      </c>
      <c r="K68" s="304">
        <f t="shared" si="12"/>
        <v>12</v>
      </c>
      <c r="L68" s="305">
        <f>+K68+F68</f>
        <v>12</v>
      </c>
    </row>
    <row r="69" spans="1:14" ht="6.75" customHeight="1" thickBot="1" x14ac:dyDescent="0.3">
      <c r="A69" s="200"/>
      <c r="B69" s="200"/>
      <c r="C69" s="201"/>
      <c r="D69" s="201"/>
      <c r="E69" s="201"/>
      <c r="F69" s="203"/>
      <c r="G69" s="201"/>
      <c r="H69" s="201"/>
      <c r="I69" s="201"/>
      <c r="J69" s="201"/>
      <c r="K69" s="203"/>
      <c r="L69" s="204"/>
    </row>
    <row r="70" spans="1:14" ht="2.25" customHeight="1" x14ac:dyDescent="0.25">
      <c r="A70" s="187"/>
      <c r="B70" s="187"/>
      <c r="C70" s="187"/>
      <c r="D70" s="187"/>
      <c r="E70" s="187"/>
      <c r="F70" s="187"/>
      <c r="G70" s="187"/>
      <c r="H70" s="187"/>
      <c r="I70" s="187"/>
      <c r="J70" s="187"/>
      <c r="K70" s="187"/>
      <c r="L70" s="187"/>
    </row>
    <row r="71" spans="1:14" ht="30" customHeight="1" thickBot="1" x14ac:dyDescent="0.3">
      <c r="A71" s="623" t="s">
        <v>244</v>
      </c>
      <c r="B71" s="623"/>
      <c r="C71" s="623"/>
      <c r="D71" s="623"/>
      <c r="E71" s="623"/>
      <c r="F71" s="623"/>
      <c r="G71" s="623"/>
      <c r="H71" s="623"/>
      <c r="I71" s="623"/>
      <c r="J71" s="623"/>
      <c r="K71" s="623"/>
      <c r="L71" s="623"/>
    </row>
    <row r="72" spans="1:14" s="175" customFormat="1" ht="23.25" customHeight="1" thickBot="1" x14ac:dyDescent="0.3">
      <c r="A72" s="170"/>
      <c r="B72" s="171" t="s">
        <v>53</v>
      </c>
      <c r="C72" s="172"/>
      <c r="D72" s="172"/>
      <c r="E72" s="172"/>
      <c r="F72" s="173"/>
      <c r="G72" s="205" t="s">
        <v>44</v>
      </c>
      <c r="H72" s="172"/>
      <c r="I72" s="172"/>
      <c r="J72" s="172"/>
      <c r="K72" s="173"/>
      <c r="L72" s="624" t="s">
        <v>30</v>
      </c>
      <c r="N72" s="169"/>
    </row>
    <row r="73" spans="1:14" s="175" customFormat="1" ht="45" customHeight="1" thickBot="1" x14ac:dyDescent="0.3">
      <c r="A73" s="176" t="s">
        <v>114</v>
      </c>
      <c r="B73" s="222" t="s">
        <v>49</v>
      </c>
      <c r="C73" s="223" t="s">
        <v>40</v>
      </c>
      <c r="D73" s="223" t="s">
        <v>41</v>
      </c>
      <c r="E73" s="223" t="s">
        <v>42</v>
      </c>
      <c r="F73" s="237" t="s">
        <v>30</v>
      </c>
      <c r="G73" s="225" t="s">
        <v>49</v>
      </c>
      <c r="H73" s="223" t="s">
        <v>40</v>
      </c>
      <c r="I73" s="223" t="s">
        <v>41</v>
      </c>
      <c r="J73" s="223" t="s">
        <v>42</v>
      </c>
      <c r="K73" s="237" t="s">
        <v>30</v>
      </c>
      <c r="L73" s="625"/>
      <c r="N73" s="169"/>
    </row>
    <row r="74" spans="1:14" s="175" customFormat="1" ht="8.25" customHeight="1" x14ac:dyDescent="0.25">
      <c r="A74" s="207"/>
      <c r="B74" s="208"/>
      <c r="C74" s="209"/>
      <c r="D74" s="209"/>
      <c r="E74" s="209"/>
      <c r="F74" s="189"/>
      <c r="G74" s="209"/>
      <c r="H74" s="209"/>
      <c r="I74" s="209"/>
      <c r="J74" s="209"/>
      <c r="K74" s="189"/>
      <c r="L74" s="174"/>
      <c r="N74" s="169"/>
    </row>
    <row r="75" spans="1:14" ht="14.4" x14ac:dyDescent="0.25">
      <c r="A75" s="319" t="s">
        <v>1</v>
      </c>
      <c r="B75" s="290"/>
      <c r="C75" s="291"/>
      <c r="D75" s="291"/>
      <c r="E75" s="291"/>
      <c r="F75" s="293"/>
      <c r="G75" s="291"/>
      <c r="H75" s="291"/>
      <c r="I75" s="291"/>
      <c r="J75" s="291"/>
      <c r="K75" s="293"/>
      <c r="L75" s="294"/>
    </row>
    <row r="76" spans="1:14" ht="6.75" customHeight="1" x14ac:dyDescent="0.25">
      <c r="A76" s="290"/>
      <c r="B76" s="290"/>
      <c r="C76" s="291"/>
      <c r="D76" s="291"/>
      <c r="E76" s="291"/>
      <c r="F76" s="293"/>
      <c r="G76" s="291"/>
      <c r="H76" s="291"/>
      <c r="I76" s="291"/>
      <c r="J76" s="291"/>
      <c r="K76" s="293"/>
      <c r="L76" s="294"/>
    </row>
    <row r="77" spans="1:14" x14ac:dyDescent="0.25">
      <c r="A77" s="290" t="s">
        <v>144</v>
      </c>
      <c r="B77" s="290">
        <v>0</v>
      </c>
      <c r="C77" s="291">
        <v>0</v>
      </c>
      <c r="D77" s="291">
        <v>0</v>
      </c>
      <c r="E77" s="291">
        <v>0</v>
      </c>
      <c r="F77" s="293">
        <f>SUM(B77:E77)</f>
        <v>0</v>
      </c>
      <c r="G77" s="291">
        <v>3</v>
      </c>
      <c r="H77" s="291">
        <v>0</v>
      </c>
      <c r="I77" s="291">
        <v>0</v>
      </c>
      <c r="J77" s="291">
        <v>0</v>
      </c>
      <c r="K77" s="293">
        <f>SUM(G77:J77)</f>
        <v>3</v>
      </c>
      <c r="L77" s="294">
        <f t="shared" ref="L77:L107" si="13">+K77+F77</f>
        <v>3</v>
      </c>
    </row>
    <row r="78" spans="1:14" x14ac:dyDescent="0.25">
      <c r="A78" s="290" t="s">
        <v>265</v>
      </c>
      <c r="B78" s="290">
        <v>0</v>
      </c>
      <c r="C78" s="291">
        <v>0</v>
      </c>
      <c r="D78" s="291">
        <v>0</v>
      </c>
      <c r="E78" s="291">
        <v>0</v>
      </c>
      <c r="F78" s="293">
        <f>SUM(B78:E78)</f>
        <v>0</v>
      </c>
      <c r="G78" s="291">
        <v>0</v>
      </c>
      <c r="H78" s="291">
        <v>0</v>
      </c>
      <c r="I78" s="291">
        <v>0</v>
      </c>
      <c r="J78" s="291">
        <v>0</v>
      </c>
      <c r="K78" s="293">
        <f>SUM(G78:J78)</f>
        <v>0</v>
      </c>
      <c r="L78" s="294">
        <f t="shared" si="13"/>
        <v>0</v>
      </c>
    </row>
    <row r="79" spans="1:14" x14ac:dyDescent="0.25">
      <c r="A79" s="290" t="s">
        <v>266</v>
      </c>
      <c r="B79" s="290">
        <v>0</v>
      </c>
      <c r="C79" s="291">
        <v>1</v>
      </c>
      <c r="D79" s="291">
        <v>0</v>
      </c>
      <c r="E79" s="291">
        <v>0</v>
      </c>
      <c r="F79" s="293">
        <f>SUM(B79:E79)</f>
        <v>1</v>
      </c>
      <c r="G79" s="291">
        <v>71</v>
      </c>
      <c r="H79" s="291">
        <v>0</v>
      </c>
      <c r="I79" s="291">
        <v>0</v>
      </c>
      <c r="J79" s="291">
        <v>0</v>
      </c>
      <c r="K79" s="293">
        <f>SUM(G79:J79)</f>
        <v>71</v>
      </c>
      <c r="L79" s="294">
        <f t="shared" si="13"/>
        <v>72</v>
      </c>
    </row>
    <row r="80" spans="1:14" x14ac:dyDescent="0.25">
      <c r="A80" s="290" t="s">
        <v>267</v>
      </c>
      <c r="B80" s="290">
        <v>0</v>
      </c>
      <c r="C80" s="291">
        <v>0</v>
      </c>
      <c r="D80" s="291">
        <v>0</v>
      </c>
      <c r="E80" s="291">
        <v>0</v>
      </c>
      <c r="F80" s="293">
        <f>SUM(B80:E80)</f>
        <v>0</v>
      </c>
      <c r="G80" s="291">
        <v>0</v>
      </c>
      <c r="H80" s="291">
        <v>0</v>
      </c>
      <c r="I80" s="291">
        <v>0</v>
      </c>
      <c r="J80" s="291">
        <v>0</v>
      </c>
      <c r="K80" s="293">
        <f>SUM(G80:J80)</f>
        <v>0</v>
      </c>
      <c r="L80" s="294">
        <f t="shared" si="13"/>
        <v>0</v>
      </c>
    </row>
    <row r="81" spans="1:12" ht="8.25" customHeight="1" x14ac:dyDescent="0.25">
      <c r="A81" s="290"/>
      <c r="B81" s="295"/>
      <c r="C81" s="296"/>
      <c r="D81" s="296"/>
      <c r="E81" s="296"/>
      <c r="F81" s="298"/>
      <c r="G81" s="296"/>
      <c r="H81" s="296"/>
      <c r="I81" s="296"/>
      <c r="J81" s="296"/>
      <c r="K81" s="298"/>
      <c r="L81" s="299"/>
    </row>
    <row r="82" spans="1:12" x14ac:dyDescent="0.25">
      <c r="A82" s="300" t="s">
        <v>55</v>
      </c>
      <c r="B82" s="301">
        <f t="shared" ref="B82:K82" si="14">SUM(B77:B80)</f>
        <v>0</v>
      </c>
      <c r="C82" s="302">
        <f t="shared" si="14"/>
        <v>1</v>
      </c>
      <c r="D82" s="302">
        <f t="shared" si="14"/>
        <v>0</v>
      </c>
      <c r="E82" s="302">
        <f t="shared" si="14"/>
        <v>0</v>
      </c>
      <c r="F82" s="304">
        <f t="shared" si="14"/>
        <v>1</v>
      </c>
      <c r="G82" s="302">
        <f t="shared" si="14"/>
        <v>74</v>
      </c>
      <c r="H82" s="302">
        <f t="shared" si="14"/>
        <v>0</v>
      </c>
      <c r="I82" s="302">
        <f t="shared" si="14"/>
        <v>0</v>
      </c>
      <c r="J82" s="302">
        <f t="shared" si="14"/>
        <v>0</v>
      </c>
      <c r="K82" s="304">
        <f t="shared" si="14"/>
        <v>74</v>
      </c>
      <c r="L82" s="305">
        <f t="shared" si="13"/>
        <v>75</v>
      </c>
    </row>
    <row r="83" spans="1:12" ht="8.25" customHeight="1" x14ac:dyDescent="0.25">
      <c r="A83" s="290"/>
      <c r="B83" s="290"/>
      <c r="C83" s="291"/>
      <c r="D83" s="291"/>
      <c r="E83" s="291"/>
      <c r="F83" s="293"/>
      <c r="G83" s="291"/>
      <c r="H83" s="291"/>
      <c r="I83" s="291"/>
      <c r="J83" s="291"/>
      <c r="K83" s="293"/>
      <c r="L83" s="294"/>
    </row>
    <row r="84" spans="1:12" x14ac:dyDescent="0.25">
      <c r="A84" s="313" t="s">
        <v>10</v>
      </c>
      <c r="B84" s="290"/>
      <c r="C84" s="291"/>
      <c r="D84" s="291"/>
      <c r="E84" s="291"/>
      <c r="F84" s="293"/>
      <c r="G84" s="291"/>
      <c r="H84" s="291"/>
      <c r="I84" s="291"/>
      <c r="J84" s="291"/>
      <c r="K84" s="293"/>
      <c r="L84" s="294"/>
    </row>
    <row r="85" spans="1:12" ht="7.5" customHeight="1" x14ac:dyDescent="0.25">
      <c r="A85" s="290"/>
      <c r="B85" s="290"/>
      <c r="C85" s="291"/>
      <c r="D85" s="291"/>
      <c r="E85" s="291"/>
      <c r="F85" s="293"/>
      <c r="G85" s="291"/>
      <c r="H85" s="291"/>
      <c r="I85" s="291"/>
      <c r="J85" s="291"/>
      <c r="K85" s="293"/>
      <c r="L85" s="294"/>
    </row>
    <row r="86" spans="1:12" x14ac:dyDescent="0.25">
      <c r="A86" s="290" t="s">
        <v>88</v>
      </c>
      <c r="B86" s="290">
        <v>0</v>
      </c>
      <c r="C86" s="291">
        <v>0</v>
      </c>
      <c r="D86" s="291">
        <v>0</v>
      </c>
      <c r="E86" s="291">
        <v>0</v>
      </c>
      <c r="F86" s="293">
        <f>SUM(B86:E86)</f>
        <v>0</v>
      </c>
      <c r="G86" s="291">
        <v>0</v>
      </c>
      <c r="H86" s="291">
        <v>0</v>
      </c>
      <c r="I86" s="291">
        <v>0</v>
      </c>
      <c r="J86" s="291">
        <v>0</v>
      </c>
      <c r="K86" s="293">
        <f>SUM(G86:J86)</f>
        <v>0</v>
      </c>
      <c r="L86" s="294">
        <f>+K86+F86</f>
        <v>0</v>
      </c>
    </row>
    <row r="87" spans="1:12" x14ac:dyDescent="0.25">
      <c r="A87" s="290" t="s">
        <v>124</v>
      </c>
      <c r="B87" s="306">
        <v>2</v>
      </c>
      <c r="C87" s="307">
        <v>2</v>
      </c>
      <c r="D87" s="307">
        <v>0</v>
      </c>
      <c r="E87" s="307">
        <v>0</v>
      </c>
      <c r="F87" s="293">
        <f t="shared" ref="F87:F94" si="15">SUM(B87:E87)</f>
        <v>4</v>
      </c>
      <c r="G87" s="307">
        <v>194</v>
      </c>
      <c r="H87" s="307">
        <v>0</v>
      </c>
      <c r="I87" s="307">
        <v>2</v>
      </c>
      <c r="J87" s="307">
        <v>0</v>
      </c>
      <c r="K87" s="293">
        <f>SUM(G87:J87)</f>
        <v>196</v>
      </c>
      <c r="L87" s="294">
        <f>+K87+F87</f>
        <v>200</v>
      </c>
    </row>
    <row r="88" spans="1:12" x14ac:dyDescent="0.25">
      <c r="A88" s="290" t="s">
        <v>203</v>
      </c>
      <c r="B88" s="290">
        <v>0</v>
      </c>
      <c r="C88" s="291">
        <v>0</v>
      </c>
      <c r="D88" s="291">
        <v>0</v>
      </c>
      <c r="E88" s="291">
        <v>0</v>
      </c>
      <c r="F88" s="293">
        <f t="shared" si="15"/>
        <v>0</v>
      </c>
      <c r="G88" s="291">
        <v>0</v>
      </c>
      <c r="H88" s="291">
        <v>0</v>
      </c>
      <c r="I88" s="291">
        <v>0</v>
      </c>
      <c r="J88" s="291">
        <v>0</v>
      </c>
      <c r="K88" s="293">
        <f t="shared" ref="K88:K94" si="16">SUM(G88:J88)</f>
        <v>0</v>
      </c>
      <c r="L88" s="294">
        <f>+K88+F88</f>
        <v>0</v>
      </c>
    </row>
    <row r="89" spans="1:12" x14ac:dyDescent="0.25">
      <c r="A89" s="290" t="s">
        <v>89</v>
      </c>
      <c r="B89" s="290">
        <v>0</v>
      </c>
      <c r="C89" s="291">
        <v>0</v>
      </c>
      <c r="D89" s="291">
        <v>0</v>
      </c>
      <c r="E89" s="291">
        <v>0</v>
      </c>
      <c r="F89" s="293">
        <f t="shared" si="15"/>
        <v>0</v>
      </c>
      <c r="G89" s="291">
        <v>0</v>
      </c>
      <c r="H89" s="291">
        <v>0</v>
      </c>
      <c r="I89" s="291">
        <v>0</v>
      </c>
      <c r="J89" s="291">
        <v>0</v>
      </c>
      <c r="K89" s="293">
        <f t="shared" si="16"/>
        <v>0</v>
      </c>
      <c r="L89" s="294">
        <f>+K89+F89</f>
        <v>0</v>
      </c>
    </row>
    <row r="90" spans="1:12" x14ac:dyDescent="0.25">
      <c r="A90" s="290" t="s">
        <v>90</v>
      </c>
      <c r="B90" s="290">
        <v>1</v>
      </c>
      <c r="C90" s="291">
        <v>0</v>
      </c>
      <c r="D90" s="291">
        <v>0</v>
      </c>
      <c r="E90" s="291">
        <v>0</v>
      </c>
      <c r="F90" s="293">
        <f t="shared" si="15"/>
        <v>1</v>
      </c>
      <c r="G90" s="291">
        <v>68</v>
      </c>
      <c r="H90" s="291">
        <v>0</v>
      </c>
      <c r="I90" s="291">
        <v>0</v>
      </c>
      <c r="J90" s="291">
        <v>0</v>
      </c>
      <c r="K90" s="293">
        <f t="shared" si="16"/>
        <v>68</v>
      </c>
      <c r="L90" s="294">
        <f t="shared" si="13"/>
        <v>69</v>
      </c>
    </row>
    <row r="91" spans="1:12" x14ac:dyDescent="0.25">
      <c r="A91" s="290" t="s">
        <v>268</v>
      </c>
      <c r="B91" s="290">
        <v>0</v>
      </c>
      <c r="C91" s="291">
        <v>0</v>
      </c>
      <c r="D91" s="291">
        <v>0</v>
      </c>
      <c r="E91" s="291">
        <v>0</v>
      </c>
      <c r="F91" s="293">
        <f t="shared" si="15"/>
        <v>0</v>
      </c>
      <c r="G91" s="291">
        <v>0</v>
      </c>
      <c r="H91" s="291">
        <v>187</v>
      </c>
      <c r="I91" s="291">
        <v>0</v>
      </c>
      <c r="J91" s="291">
        <v>0</v>
      </c>
      <c r="K91" s="293">
        <f t="shared" si="16"/>
        <v>187</v>
      </c>
      <c r="L91" s="294">
        <f t="shared" si="13"/>
        <v>187</v>
      </c>
    </row>
    <row r="92" spans="1:12" x14ac:dyDescent="0.25">
      <c r="A92" s="290" t="s">
        <v>269</v>
      </c>
      <c r="B92" s="290">
        <v>0</v>
      </c>
      <c r="C92" s="291">
        <v>0</v>
      </c>
      <c r="D92" s="291">
        <v>0</v>
      </c>
      <c r="E92" s="291">
        <v>0</v>
      </c>
      <c r="F92" s="293">
        <f t="shared" si="15"/>
        <v>0</v>
      </c>
      <c r="G92" s="291">
        <v>0</v>
      </c>
      <c r="H92" s="291">
        <v>0</v>
      </c>
      <c r="I92" s="291">
        <v>0</v>
      </c>
      <c r="J92" s="291">
        <v>0</v>
      </c>
      <c r="K92" s="293">
        <f t="shared" si="16"/>
        <v>0</v>
      </c>
      <c r="L92" s="294">
        <f t="shared" si="13"/>
        <v>0</v>
      </c>
    </row>
    <row r="93" spans="1:12" x14ac:dyDescent="0.25">
      <c r="A93" s="290" t="s">
        <v>189</v>
      </c>
      <c r="B93" s="290">
        <v>0</v>
      </c>
      <c r="C93" s="291">
        <v>0</v>
      </c>
      <c r="D93" s="291">
        <v>0</v>
      </c>
      <c r="E93" s="291">
        <v>0</v>
      </c>
      <c r="F93" s="293">
        <f t="shared" si="15"/>
        <v>0</v>
      </c>
      <c r="G93" s="291">
        <v>0</v>
      </c>
      <c r="H93" s="291">
        <v>0</v>
      </c>
      <c r="I93" s="291">
        <v>0</v>
      </c>
      <c r="J93" s="291">
        <v>0</v>
      </c>
      <c r="K93" s="293">
        <f t="shared" si="16"/>
        <v>0</v>
      </c>
      <c r="L93" s="294">
        <f t="shared" si="13"/>
        <v>0</v>
      </c>
    </row>
    <row r="94" spans="1:12" x14ac:dyDescent="0.25">
      <c r="A94" s="290" t="s">
        <v>296</v>
      </c>
      <c r="B94" s="290">
        <v>1</v>
      </c>
      <c r="C94" s="291">
        <v>2</v>
      </c>
      <c r="D94" s="291">
        <v>0</v>
      </c>
      <c r="E94" s="291">
        <v>0</v>
      </c>
      <c r="F94" s="293">
        <f t="shared" si="15"/>
        <v>3</v>
      </c>
      <c r="G94" s="291">
        <v>106</v>
      </c>
      <c r="H94" s="291">
        <v>0</v>
      </c>
      <c r="I94" s="291">
        <v>0</v>
      </c>
      <c r="J94" s="291">
        <v>0</v>
      </c>
      <c r="K94" s="293">
        <f t="shared" si="16"/>
        <v>106</v>
      </c>
      <c r="L94" s="294">
        <f t="shared" si="13"/>
        <v>109</v>
      </c>
    </row>
    <row r="95" spans="1:12" ht="8.25" customHeight="1" x14ac:dyDescent="0.25">
      <c r="A95" s="290"/>
      <c r="B95" s="295"/>
      <c r="C95" s="296"/>
      <c r="D95" s="296"/>
      <c r="E95" s="296"/>
      <c r="F95" s="298"/>
      <c r="G95" s="296"/>
      <c r="H95" s="296"/>
      <c r="I95" s="296"/>
      <c r="J95" s="296"/>
      <c r="K95" s="298"/>
      <c r="L95" s="299"/>
    </row>
    <row r="96" spans="1:12" x14ac:dyDescent="0.25">
      <c r="A96" s="300" t="s">
        <v>55</v>
      </c>
      <c r="B96" s="301">
        <f t="shared" ref="B96:K96" si="17">SUM(B86:B94)</f>
        <v>4</v>
      </c>
      <c r="C96" s="302">
        <f t="shared" si="17"/>
        <v>4</v>
      </c>
      <c r="D96" s="302">
        <f t="shared" si="17"/>
        <v>0</v>
      </c>
      <c r="E96" s="302">
        <f t="shared" si="17"/>
        <v>0</v>
      </c>
      <c r="F96" s="304">
        <f t="shared" si="17"/>
        <v>8</v>
      </c>
      <c r="G96" s="302">
        <f t="shared" si="17"/>
        <v>368</v>
      </c>
      <c r="H96" s="302">
        <f t="shared" si="17"/>
        <v>187</v>
      </c>
      <c r="I96" s="302">
        <f t="shared" si="17"/>
        <v>2</v>
      </c>
      <c r="J96" s="302">
        <f t="shared" si="17"/>
        <v>0</v>
      </c>
      <c r="K96" s="304">
        <f t="shared" si="17"/>
        <v>557</v>
      </c>
      <c r="L96" s="305">
        <f t="shared" si="13"/>
        <v>565</v>
      </c>
    </row>
    <row r="97" spans="1:12" ht="6" customHeight="1" x14ac:dyDescent="0.25">
      <c r="A97" s="290"/>
      <c r="B97" s="290"/>
      <c r="C97" s="291"/>
      <c r="D97" s="291"/>
      <c r="E97" s="291"/>
      <c r="F97" s="293"/>
      <c r="G97" s="291"/>
      <c r="H97" s="291"/>
      <c r="I97" s="291"/>
      <c r="J97" s="291"/>
      <c r="K97" s="293"/>
      <c r="L97" s="294"/>
    </row>
    <row r="98" spans="1:12" x14ac:dyDescent="0.25">
      <c r="A98" s="313" t="s">
        <v>2</v>
      </c>
      <c r="B98" s="290"/>
      <c r="C98" s="291"/>
      <c r="D98" s="291"/>
      <c r="E98" s="291"/>
      <c r="F98" s="293"/>
      <c r="G98" s="291"/>
      <c r="H98" s="291"/>
      <c r="I98" s="291"/>
      <c r="J98" s="291"/>
      <c r="K98" s="293"/>
      <c r="L98" s="294"/>
    </row>
    <row r="99" spans="1:12" ht="9" customHeight="1" x14ac:dyDescent="0.25">
      <c r="A99" s="290"/>
      <c r="B99" s="290"/>
      <c r="C99" s="291"/>
      <c r="D99" s="291"/>
      <c r="E99" s="291"/>
      <c r="F99" s="293"/>
      <c r="G99" s="291"/>
      <c r="H99" s="291"/>
      <c r="I99" s="291"/>
      <c r="J99" s="291"/>
      <c r="K99" s="293"/>
      <c r="L99" s="294"/>
    </row>
    <row r="100" spans="1:12" x14ac:dyDescent="0.25">
      <c r="A100" s="290" t="s">
        <v>218</v>
      </c>
      <c r="B100" s="290">
        <v>0</v>
      </c>
      <c r="C100" s="291">
        <v>0</v>
      </c>
      <c r="D100" s="291">
        <v>0</v>
      </c>
      <c r="E100" s="291">
        <v>0</v>
      </c>
      <c r="F100" s="293">
        <f t="shared" ref="F100:F107" si="18">SUM(B100:E100)</f>
        <v>0</v>
      </c>
      <c r="G100" s="291">
        <v>0</v>
      </c>
      <c r="H100" s="291">
        <v>0</v>
      </c>
      <c r="I100" s="291">
        <v>0</v>
      </c>
      <c r="J100" s="291">
        <v>0</v>
      </c>
      <c r="K100" s="293">
        <f t="shared" ref="K100:K107" si="19">SUM(G100:J100)</f>
        <v>0</v>
      </c>
      <c r="L100" s="294">
        <f t="shared" si="13"/>
        <v>0</v>
      </c>
    </row>
    <row r="101" spans="1:12" x14ac:dyDescent="0.25">
      <c r="A101" s="290" t="s">
        <v>91</v>
      </c>
      <c r="B101" s="290">
        <v>0</v>
      </c>
      <c r="C101" s="291">
        <v>0</v>
      </c>
      <c r="D101" s="291">
        <v>0</v>
      </c>
      <c r="E101" s="291">
        <v>0</v>
      </c>
      <c r="F101" s="293">
        <f t="shared" si="18"/>
        <v>0</v>
      </c>
      <c r="G101" s="291">
        <v>74</v>
      </c>
      <c r="H101" s="291">
        <v>2</v>
      </c>
      <c r="I101" s="291">
        <v>0</v>
      </c>
      <c r="J101" s="291">
        <v>0</v>
      </c>
      <c r="K101" s="293">
        <f t="shared" si="19"/>
        <v>76</v>
      </c>
      <c r="L101" s="294">
        <f t="shared" si="13"/>
        <v>76</v>
      </c>
    </row>
    <row r="102" spans="1:12" x14ac:dyDescent="0.25">
      <c r="A102" s="290" t="s">
        <v>135</v>
      </c>
      <c r="B102" s="290">
        <v>1</v>
      </c>
      <c r="C102" s="291">
        <v>0</v>
      </c>
      <c r="D102" s="291">
        <v>0</v>
      </c>
      <c r="E102" s="291">
        <v>0</v>
      </c>
      <c r="F102" s="293">
        <f t="shared" si="18"/>
        <v>1</v>
      </c>
      <c r="G102" s="291">
        <v>49</v>
      </c>
      <c r="H102" s="291">
        <v>1</v>
      </c>
      <c r="I102" s="291">
        <v>0</v>
      </c>
      <c r="J102" s="291">
        <v>0</v>
      </c>
      <c r="K102" s="293">
        <f t="shared" si="19"/>
        <v>50</v>
      </c>
      <c r="L102" s="294">
        <f t="shared" si="13"/>
        <v>51</v>
      </c>
    </row>
    <row r="103" spans="1:12" x14ac:dyDescent="0.25">
      <c r="A103" s="290" t="s">
        <v>147</v>
      </c>
      <c r="B103" s="290">
        <v>0</v>
      </c>
      <c r="C103" s="291">
        <v>0</v>
      </c>
      <c r="D103" s="291">
        <v>0</v>
      </c>
      <c r="E103" s="291">
        <v>0</v>
      </c>
      <c r="F103" s="293">
        <f t="shared" si="18"/>
        <v>0</v>
      </c>
      <c r="G103" s="291">
        <v>1</v>
      </c>
      <c r="H103" s="291">
        <v>0</v>
      </c>
      <c r="I103" s="291">
        <v>0</v>
      </c>
      <c r="J103" s="291">
        <v>0</v>
      </c>
      <c r="K103" s="293">
        <f t="shared" si="19"/>
        <v>1</v>
      </c>
      <c r="L103" s="294">
        <f t="shared" si="13"/>
        <v>1</v>
      </c>
    </row>
    <row r="104" spans="1:12" x14ac:dyDescent="0.25">
      <c r="A104" s="290" t="s">
        <v>92</v>
      </c>
      <c r="B104" s="290">
        <v>4</v>
      </c>
      <c r="C104" s="291">
        <v>0</v>
      </c>
      <c r="D104" s="291">
        <v>0</v>
      </c>
      <c r="E104" s="291">
        <v>0</v>
      </c>
      <c r="F104" s="293">
        <f t="shared" si="18"/>
        <v>4</v>
      </c>
      <c r="G104" s="291">
        <v>321</v>
      </c>
      <c r="H104" s="291">
        <v>4</v>
      </c>
      <c r="I104" s="291">
        <v>1</v>
      </c>
      <c r="J104" s="291">
        <v>0</v>
      </c>
      <c r="K104" s="293">
        <f t="shared" si="19"/>
        <v>326</v>
      </c>
      <c r="L104" s="294">
        <f t="shared" si="13"/>
        <v>330</v>
      </c>
    </row>
    <row r="105" spans="1:12" x14ac:dyDescent="0.25">
      <c r="A105" s="290" t="s">
        <v>270</v>
      </c>
      <c r="B105" s="290">
        <v>0</v>
      </c>
      <c r="C105" s="291">
        <v>0</v>
      </c>
      <c r="D105" s="291">
        <v>0</v>
      </c>
      <c r="E105" s="291">
        <v>0</v>
      </c>
      <c r="F105" s="293">
        <f t="shared" si="18"/>
        <v>0</v>
      </c>
      <c r="G105" s="291">
        <v>86</v>
      </c>
      <c r="H105" s="291">
        <v>0</v>
      </c>
      <c r="I105" s="291">
        <v>0</v>
      </c>
      <c r="J105" s="291">
        <v>0</v>
      </c>
      <c r="K105" s="293">
        <f t="shared" si="19"/>
        <v>86</v>
      </c>
      <c r="L105" s="294">
        <f t="shared" si="13"/>
        <v>86</v>
      </c>
    </row>
    <row r="106" spans="1:12" x14ac:dyDescent="0.25">
      <c r="A106" s="290" t="s">
        <v>121</v>
      </c>
      <c r="B106" s="290">
        <v>5</v>
      </c>
      <c r="C106" s="291">
        <v>0</v>
      </c>
      <c r="D106" s="291">
        <v>0</v>
      </c>
      <c r="E106" s="291">
        <v>0</v>
      </c>
      <c r="F106" s="293">
        <f t="shared" si="18"/>
        <v>5</v>
      </c>
      <c r="G106" s="291">
        <v>276</v>
      </c>
      <c r="H106" s="291">
        <v>0</v>
      </c>
      <c r="I106" s="291">
        <v>0</v>
      </c>
      <c r="J106" s="291">
        <v>0</v>
      </c>
      <c r="K106" s="293">
        <f t="shared" si="19"/>
        <v>276</v>
      </c>
      <c r="L106" s="294">
        <f t="shared" si="13"/>
        <v>281</v>
      </c>
    </row>
    <row r="107" spans="1:12" x14ac:dyDescent="0.25">
      <c r="A107" s="290" t="s">
        <v>297</v>
      </c>
      <c r="B107" s="290">
        <v>0</v>
      </c>
      <c r="C107" s="291">
        <v>0</v>
      </c>
      <c r="D107" s="291">
        <v>0</v>
      </c>
      <c r="E107" s="291">
        <v>0</v>
      </c>
      <c r="F107" s="293">
        <f t="shared" si="18"/>
        <v>0</v>
      </c>
      <c r="G107" s="291">
        <v>0</v>
      </c>
      <c r="H107" s="291">
        <v>0</v>
      </c>
      <c r="I107" s="291">
        <v>0</v>
      </c>
      <c r="J107" s="291">
        <v>0</v>
      </c>
      <c r="K107" s="293">
        <f t="shared" si="19"/>
        <v>0</v>
      </c>
      <c r="L107" s="294">
        <f t="shared" si="13"/>
        <v>0</v>
      </c>
    </row>
    <row r="108" spans="1:12" x14ac:dyDescent="0.25">
      <c r="A108" s="290" t="s">
        <v>193</v>
      </c>
      <c r="B108" s="290">
        <v>0</v>
      </c>
      <c r="C108" s="291">
        <v>0</v>
      </c>
      <c r="D108" s="291">
        <v>0</v>
      </c>
      <c r="E108" s="291">
        <v>0</v>
      </c>
      <c r="F108" s="293">
        <f>SUM(B108:E108)</f>
        <v>0</v>
      </c>
      <c r="G108" s="291">
        <v>0</v>
      </c>
      <c r="H108" s="291">
        <v>0</v>
      </c>
      <c r="I108" s="291">
        <v>0</v>
      </c>
      <c r="J108" s="291">
        <v>0</v>
      </c>
      <c r="K108" s="293">
        <f>SUM(G108:J108)</f>
        <v>0</v>
      </c>
      <c r="L108" s="294">
        <f>+K108+F108</f>
        <v>0</v>
      </c>
    </row>
    <row r="109" spans="1:12" ht="11.25" customHeight="1" x14ac:dyDescent="0.25">
      <c r="A109" s="290" t="s">
        <v>93</v>
      </c>
      <c r="B109" s="290">
        <v>0</v>
      </c>
      <c r="C109" s="291">
        <v>0</v>
      </c>
      <c r="D109" s="291">
        <v>0</v>
      </c>
      <c r="E109" s="291">
        <v>0</v>
      </c>
      <c r="F109" s="293">
        <f>SUM(B109:E109)</f>
        <v>0</v>
      </c>
      <c r="G109" s="291">
        <v>0</v>
      </c>
      <c r="H109" s="291">
        <v>0</v>
      </c>
      <c r="I109" s="291">
        <v>0</v>
      </c>
      <c r="J109" s="291">
        <v>0</v>
      </c>
      <c r="K109" s="293">
        <f>SUM(G109:J109)</f>
        <v>0</v>
      </c>
      <c r="L109" s="294">
        <f>+K109+F109</f>
        <v>0</v>
      </c>
    </row>
    <row r="110" spans="1:12" x14ac:dyDescent="0.25">
      <c r="A110" s="290"/>
      <c r="B110" s="295"/>
      <c r="C110" s="296"/>
      <c r="D110" s="296"/>
      <c r="E110" s="296"/>
      <c r="F110" s="298"/>
      <c r="G110" s="296"/>
      <c r="H110" s="296"/>
      <c r="I110" s="296"/>
      <c r="J110" s="296"/>
      <c r="K110" s="298"/>
      <c r="L110" s="299"/>
    </row>
    <row r="111" spans="1:12" ht="15.75" customHeight="1" thickBot="1" x14ac:dyDescent="0.3">
      <c r="A111" s="308" t="s">
        <v>30</v>
      </c>
      <c r="B111" s="309">
        <f t="shared" ref="B111:K111" si="20">SUM(B100:B109)</f>
        <v>10</v>
      </c>
      <c r="C111" s="310">
        <f t="shared" si="20"/>
        <v>0</v>
      </c>
      <c r="D111" s="310">
        <f t="shared" si="20"/>
        <v>0</v>
      </c>
      <c r="E111" s="310">
        <f t="shared" si="20"/>
        <v>0</v>
      </c>
      <c r="F111" s="311">
        <f t="shared" si="20"/>
        <v>10</v>
      </c>
      <c r="G111" s="310">
        <f t="shared" si="20"/>
        <v>807</v>
      </c>
      <c r="H111" s="310">
        <f t="shared" si="20"/>
        <v>7</v>
      </c>
      <c r="I111" s="310">
        <f t="shared" si="20"/>
        <v>1</v>
      </c>
      <c r="J111" s="310">
        <f t="shared" si="20"/>
        <v>0</v>
      </c>
      <c r="K111" s="311">
        <f t="shared" si="20"/>
        <v>815</v>
      </c>
      <c r="L111" s="312">
        <f>+K111+F111</f>
        <v>825</v>
      </c>
    </row>
    <row r="112" spans="1:12" ht="30" customHeight="1" thickBot="1" x14ac:dyDescent="0.3">
      <c r="A112" s="623" t="s">
        <v>244</v>
      </c>
      <c r="B112" s="623"/>
      <c r="C112" s="623"/>
      <c r="D112" s="623"/>
      <c r="E112" s="623"/>
      <c r="F112" s="623"/>
      <c r="G112" s="623"/>
      <c r="H112" s="623"/>
      <c r="I112" s="623"/>
      <c r="J112" s="623"/>
      <c r="K112" s="623"/>
      <c r="L112" s="623"/>
    </row>
    <row r="113" spans="1:14" s="175" customFormat="1" ht="23.25" customHeight="1" thickBot="1" x14ac:dyDescent="0.3">
      <c r="A113" s="170"/>
      <c r="B113" s="171" t="s">
        <v>53</v>
      </c>
      <c r="C113" s="172"/>
      <c r="D113" s="172"/>
      <c r="E113" s="172"/>
      <c r="F113" s="173"/>
      <c r="G113" s="205" t="s">
        <v>44</v>
      </c>
      <c r="H113" s="172"/>
      <c r="I113" s="172"/>
      <c r="J113" s="172"/>
      <c r="K113" s="173"/>
      <c r="L113" s="624" t="s">
        <v>30</v>
      </c>
      <c r="N113" s="169"/>
    </row>
    <row r="114" spans="1:14" s="175" customFormat="1" ht="45" customHeight="1" thickBot="1" x14ac:dyDescent="0.3">
      <c r="A114" s="176" t="s">
        <v>114</v>
      </c>
      <c r="B114" s="222" t="s">
        <v>49</v>
      </c>
      <c r="C114" s="223" t="s">
        <v>40</v>
      </c>
      <c r="D114" s="223" t="s">
        <v>41</v>
      </c>
      <c r="E114" s="223" t="s">
        <v>42</v>
      </c>
      <c r="F114" s="237" t="s">
        <v>30</v>
      </c>
      <c r="G114" s="225" t="s">
        <v>49</v>
      </c>
      <c r="H114" s="223" t="s">
        <v>40</v>
      </c>
      <c r="I114" s="223" t="s">
        <v>41</v>
      </c>
      <c r="J114" s="223" t="s">
        <v>42</v>
      </c>
      <c r="K114" s="237" t="s">
        <v>30</v>
      </c>
      <c r="L114" s="625"/>
      <c r="N114" s="169"/>
    </row>
    <row r="115" spans="1:14" x14ac:dyDescent="0.25">
      <c r="A115" s="186"/>
      <c r="B115" s="181"/>
      <c r="C115" s="182"/>
      <c r="D115" s="182"/>
      <c r="E115" s="182"/>
      <c r="F115" s="184"/>
      <c r="G115" s="182"/>
      <c r="H115" s="182"/>
      <c r="I115" s="182"/>
      <c r="J115" s="182"/>
      <c r="K115" s="184"/>
      <c r="L115" s="210"/>
    </row>
    <row r="116" spans="1:14" ht="14.4" x14ac:dyDescent="0.25">
      <c r="A116" s="319" t="s">
        <v>9</v>
      </c>
      <c r="B116" s="290"/>
      <c r="C116" s="291"/>
      <c r="D116" s="291"/>
      <c r="E116" s="291"/>
      <c r="F116" s="293"/>
      <c r="G116" s="291"/>
      <c r="H116" s="291"/>
      <c r="I116" s="291"/>
      <c r="J116" s="291"/>
      <c r="K116" s="293"/>
      <c r="L116" s="294"/>
    </row>
    <row r="117" spans="1:14" x14ac:dyDescent="0.25">
      <c r="A117" s="290"/>
      <c r="B117" s="290"/>
      <c r="C117" s="291"/>
      <c r="D117" s="291"/>
      <c r="E117" s="291"/>
      <c r="F117" s="293"/>
      <c r="G117" s="291"/>
      <c r="H117" s="291"/>
      <c r="I117" s="291"/>
      <c r="J117" s="291"/>
      <c r="K117" s="293"/>
      <c r="L117" s="294"/>
    </row>
    <row r="118" spans="1:14" x14ac:dyDescent="0.25">
      <c r="A118" s="290" t="s">
        <v>211</v>
      </c>
      <c r="B118" s="290">
        <v>6</v>
      </c>
      <c r="C118" s="291">
        <v>0</v>
      </c>
      <c r="D118" s="291">
        <v>0</v>
      </c>
      <c r="E118" s="291">
        <v>0</v>
      </c>
      <c r="F118" s="293">
        <f>SUM(B118:E118)</f>
        <v>6</v>
      </c>
      <c r="G118" s="291">
        <v>114</v>
      </c>
      <c r="H118" s="291">
        <v>0</v>
      </c>
      <c r="I118" s="291">
        <v>0</v>
      </c>
      <c r="J118" s="291">
        <v>0</v>
      </c>
      <c r="K118" s="293">
        <f>SUM(G118:J118)</f>
        <v>114</v>
      </c>
      <c r="L118" s="294">
        <f>+K118+F118</f>
        <v>120</v>
      </c>
    </row>
    <row r="119" spans="1:14" x14ac:dyDescent="0.25">
      <c r="A119" s="290" t="s">
        <v>200</v>
      </c>
      <c r="B119" s="290">
        <v>0</v>
      </c>
      <c r="C119" s="291">
        <v>0</v>
      </c>
      <c r="D119" s="291">
        <v>0</v>
      </c>
      <c r="E119" s="291">
        <v>0</v>
      </c>
      <c r="F119" s="293">
        <f>SUM(B119:E119)</f>
        <v>0</v>
      </c>
      <c r="G119" s="291">
        <v>38</v>
      </c>
      <c r="H119" s="291">
        <v>0</v>
      </c>
      <c r="I119" s="291">
        <v>0</v>
      </c>
      <c r="J119" s="291">
        <v>0</v>
      </c>
      <c r="K119" s="293">
        <f>SUM(G119:J119)</f>
        <v>38</v>
      </c>
      <c r="L119" s="294">
        <f>+K119+F119</f>
        <v>38</v>
      </c>
    </row>
    <row r="120" spans="1:14" x14ac:dyDescent="0.25">
      <c r="A120" s="290" t="s">
        <v>201</v>
      </c>
      <c r="B120" s="290">
        <v>0</v>
      </c>
      <c r="C120" s="291">
        <v>0</v>
      </c>
      <c r="D120" s="291">
        <v>0</v>
      </c>
      <c r="E120" s="291">
        <v>0</v>
      </c>
      <c r="F120" s="293">
        <f>SUM(B120:E120)</f>
        <v>0</v>
      </c>
      <c r="G120" s="291">
        <v>0</v>
      </c>
      <c r="H120" s="291">
        <v>0</v>
      </c>
      <c r="I120" s="291">
        <v>0</v>
      </c>
      <c r="J120" s="291">
        <v>0</v>
      </c>
      <c r="K120" s="293">
        <f>SUM(G120:J120)</f>
        <v>0</v>
      </c>
      <c r="L120" s="294">
        <f>+K120+F120</f>
        <v>0</v>
      </c>
    </row>
    <row r="121" spans="1:14" x14ac:dyDescent="0.25">
      <c r="A121" s="290" t="s">
        <v>202</v>
      </c>
      <c r="B121" s="290">
        <v>0</v>
      </c>
      <c r="C121" s="291">
        <v>0</v>
      </c>
      <c r="D121" s="291">
        <v>0</v>
      </c>
      <c r="E121" s="291">
        <v>0</v>
      </c>
      <c r="F121" s="293">
        <f>SUM(B121:E121)</f>
        <v>0</v>
      </c>
      <c r="G121" s="291">
        <v>0</v>
      </c>
      <c r="H121" s="291">
        <v>0</v>
      </c>
      <c r="I121" s="291">
        <v>0</v>
      </c>
      <c r="J121" s="291">
        <v>0</v>
      </c>
      <c r="K121" s="293">
        <f>SUM(G121:J121)</f>
        <v>0</v>
      </c>
      <c r="L121" s="294">
        <f>+K121+F121</f>
        <v>0</v>
      </c>
    </row>
    <row r="122" spans="1:14" x14ac:dyDescent="0.25">
      <c r="A122" s="290"/>
      <c r="B122" s="295"/>
      <c r="C122" s="296"/>
      <c r="D122" s="296"/>
      <c r="E122" s="296"/>
      <c r="F122" s="298"/>
      <c r="G122" s="296"/>
      <c r="H122" s="296"/>
      <c r="I122" s="296"/>
      <c r="J122" s="296"/>
      <c r="K122" s="298"/>
      <c r="L122" s="299"/>
    </row>
    <row r="123" spans="1:14" x14ac:dyDescent="0.25">
      <c r="A123" s="300" t="s">
        <v>55</v>
      </c>
      <c r="B123" s="301">
        <f t="shared" ref="B123:K123" si="21">SUM(B118:B121)</f>
        <v>6</v>
      </c>
      <c r="C123" s="302">
        <f t="shared" si="21"/>
        <v>0</v>
      </c>
      <c r="D123" s="302">
        <f t="shared" si="21"/>
        <v>0</v>
      </c>
      <c r="E123" s="302">
        <f t="shared" si="21"/>
        <v>0</v>
      </c>
      <c r="F123" s="304">
        <f t="shared" si="21"/>
        <v>6</v>
      </c>
      <c r="G123" s="302">
        <f t="shared" si="21"/>
        <v>152</v>
      </c>
      <c r="H123" s="302">
        <f t="shared" si="21"/>
        <v>0</v>
      </c>
      <c r="I123" s="302">
        <f t="shared" si="21"/>
        <v>0</v>
      </c>
      <c r="J123" s="302">
        <f t="shared" si="21"/>
        <v>0</v>
      </c>
      <c r="K123" s="304">
        <f t="shared" si="21"/>
        <v>152</v>
      </c>
      <c r="L123" s="305">
        <f>+K123+F123</f>
        <v>158</v>
      </c>
    </row>
    <row r="124" spans="1:14" x14ac:dyDescent="0.25">
      <c r="A124" s="290"/>
      <c r="B124" s="290"/>
      <c r="C124" s="291"/>
      <c r="D124" s="291"/>
      <c r="E124" s="291"/>
      <c r="F124" s="293"/>
      <c r="G124" s="291"/>
      <c r="H124" s="291"/>
      <c r="I124" s="291"/>
      <c r="J124" s="291"/>
      <c r="K124" s="293"/>
      <c r="L124" s="294"/>
    </row>
    <row r="125" spans="1:14" x14ac:dyDescent="0.25">
      <c r="A125" s="313" t="s">
        <v>36</v>
      </c>
      <c r="B125" s="290"/>
      <c r="C125" s="291"/>
      <c r="D125" s="291"/>
      <c r="E125" s="291"/>
      <c r="F125" s="293"/>
      <c r="G125" s="291"/>
      <c r="H125" s="291"/>
      <c r="I125" s="291"/>
      <c r="J125" s="291"/>
      <c r="K125" s="293"/>
      <c r="L125" s="294"/>
    </row>
    <row r="126" spans="1:14" x14ac:dyDescent="0.25">
      <c r="A126" s="290"/>
      <c r="B126" s="290"/>
      <c r="C126" s="291"/>
      <c r="D126" s="291"/>
      <c r="E126" s="291"/>
      <c r="F126" s="293"/>
      <c r="G126" s="291"/>
      <c r="H126" s="291"/>
      <c r="I126" s="291"/>
      <c r="J126" s="291"/>
      <c r="K126" s="293"/>
      <c r="L126" s="294"/>
    </row>
    <row r="127" spans="1:14" x14ac:dyDescent="0.25">
      <c r="A127" s="290" t="s">
        <v>127</v>
      </c>
      <c r="B127" s="290">
        <v>6</v>
      </c>
      <c r="C127" s="291">
        <v>1</v>
      </c>
      <c r="D127" s="291">
        <v>0</v>
      </c>
      <c r="E127" s="291">
        <v>0</v>
      </c>
      <c r="F127" s="293">
        <f>SUM(B127:E127)</f>
        <v>7</v>
      </c>
      <c r="G127" s="291">
        <v>191</v>
      </c>
      <c r="H127" s="291">
        <v>0</v>
      </c>
      <c r="I127" s="291">
        <v>0</v>
      </c>
      <c r="J127" s="291">
        <v>0</v>
      </c>
      <c r="K127" s="293">
        <f>SUM(G127:J127)</f>
        <v>191</v>
      </c>
      <c r="L127" s="294">
        <f>+K127+F127</f>
        <v>198</v>
      </c>
    </row>
    <row r="128" spans="1:14" x14ac:dyDescent="0.25">
      <c r="A128" s="290" t="s">
        <v>94</v>
      </c>
      <c r="B128" s="290">
        <v>0</v>
      </c>
      <c r="C128" s="291">
        <v>0</v>
      </c>
      <c r="D128" s="291">
        <v>0</v>
      </c>
      <c r="E128" s="291">
        <v>0</v>
      </c>
      <c r="F128" s="293">
        <f>SUM(B128:E128)</f>
        <v>0</v>
      </c>
      <c r="G128" s="291">
        <v>39</v>
      </c>
      <c r="H128" s="291">
        <v>0</v>
      </c>
      <c r="I128" s="291">
        <v>0</v>
      </c>
      <c r="J128" s="291">
        <v>0</v>
      </c>
      <c r="K128" s="293">
        <f>SUM(G128:J128)</f>
        <v>39</v>
      </c>
      <c r="L128" s="294">
        <f>+K128+F128</f>
        <v>39</v>
      </c>
    </row>
    <row r="129" spans="1:12" x14ac:dyDescent="0.25">
      <c r="A129" s="290"/>
      <c r="B129" s="295"/>
      <c r="C129" s="296"/>
      <c r="D129" s="296"/>
      <c r="E129" s="296"/>
      <c r="F129" s="298"/>
      <c r="G129" s="296"/>
      <c r="H129" s="296"/>
      <c r="I129" s="296"/>
      <c r="J129" s="296"/>
      <c r="K129" s="298"/>
      <c r="L129" s="299"/>
    </row>
    <row r="130" spans="1:12" x14ac:dyDescent="0.25">
      <c r="A130" s="300" t="s">
        <v>55</v>
      </c>
      <c r="B130" s="301">
        <f t="shared" ref="B130:K130" si="22">SUM(B127:B128)</f>
        <v>6</v>
      </c>
      <c r="C130" s="302">
        <f t="shared" si="22"/>
        <v>1</v>
      </c>
      <c r="D130" s="302">
        <f t="shared" si="22"/>
        <v>0</v>
      </c>
      <c r="E130" s="302">
        <f t="shared" si="22"/>
        <v>0</v>
      </c>
      <c r="F130" s="304">
        <f t="shared" si="22"/>
        <v>7</v>
      </c>
      <c r="G130" s="302">
        <f t="shared" si="22"/>
        <v>230</v>
      </c>
      <c r="H130" s="302">
        <f t="shared" si="22"/>
        <v>0</v>
      </c>
      <c r="I130" s="302">
        <f t="shared" si="22"/>
        <v>0</v>
      </c>
      <c r="J130" s="302">
        <f t="shared" si="22"/>
        <v>0</v>
      </c>
      <c r="K130" s="304">
        <f t="shared" si="22"/>
        <v>230</v>
      </c>
      <c r="L130" s="305">
        <f>+K130+F130</f>
        <v>237</v>
      </c>
    </row>
    <row r="131" spans="1:12" x14ac:dyDescent="0.25">
      <c r="A131" s="290"/>
      <c r="B131" s="290"/>
      <c r="C131" s="291"/>
      <c r="D131" s="291"/>
      <c r="E131" s="291"/>
      <c r="F131" s="293"/>
      <c r="G131" s="291"/>
      <c r="H131" s="291"/>
      <c r="I131" s="291"/>
      <c r="J131" s="291"/>
      <c r="K131" s="293"/>
      <c r="L131" s="294"/>
    </row>
    <row r="132" spans="1:12" x14ac:dyDescent="0.25">
      <c r="A132" s="313" t="s">
        <v>3</v>
      </c>
      <c r="B132" s="290"/>
      <c r="C132" s="291"/>
      <c r="D132" s="291"/>
      <c r="E132" s="291"/>
      <c r="F132" s="293"/>
      <c r="G132" s="291"/>
      <c r="H132" s="291"/>
      <c r="I132" s="291"/>
      <c r="J132" s="291"/>
      <c r="K132" s="293"/>
      <c r="L132" s="294"/>
    </row>
    <row r="133" spans="1:12" x14ac:dyDescent="0.25">
      <c r="A133" s="290"/>
      <c r="B133" s="290"/>
      <c r="C133" s="291"/>
      <c r="D133" s="291"/>
      <c r="E133" s="291"/>
      <c r="F133" s="293"/>
      <c r="G133" s="291"/>
      <c r="H133" s="291"/>
      <c r="I133" s="291"/>
      <c r="J133" s="291"/>
      <c r="K133" s="293"/>
      <c r="L133" s="294"/>
    </row>
    <row r="134" spans="1:12" x14ac:dyDescent="0.25">
      <c r="A134" s="290" t="s">
        <v>140</v>
      </c>
      <c r="B134" s="290">
        <v>26</v>
      </c>
      <c r="C134" s="291">
        <v>4</v>
      </c>
      <c r="D134" s="291">
        <v>2</v>
      </c>
      <c r="E134" s="291">
        <v>2</v>
      </c>
      <c r="F134" s="293">
        <f>SUM(B134:E134)</f>
        <v>34</v>
      </c>
      <c r="G134" s="291">
        <v>1374</v>
      </c>
      <c r="H134" s="291">
        <v>0</v>
      </c>
      <c r="I134" s="291">
        <v>0</v>
      </c>
      <c r="J134" s="291">
        <v>0</v>
      </c>
      <c r="K134" s="293">
        <f>SUM(G134:J134)</f>
        <v>1374</v>
      </c>
      <c r="L134" s="294">
        <f>+K134+F134</f>
        <v>1408</v>
      </c>
    </row>
    <row r="135" spans="1:12" x14ac:dyDescent="0.25">
      <c r="A135" s="290" t="s">
        <v>190</v>
      </c>
      <c r="B135" s="290">
        <v>0</v>
      </c>
      <c r="C135" s="291">
        <v>0</v>
      </c>
      <c r="D135" s="291">
        <v>0</v>
      </c>
      <c r="E135" s="291">
        <v>0</v>
      </c>
      <c r="F135" s="293">
        <f>SUM(B135:E135)</f>
        <v>0</v>
      </c>
      <c r="G135" s="291">
        <v>0</v>
      </c>
      <c r="H135" s="291">
        <v>0</v>
      </c>
      <c r="I135" s="291">
        <v>0</v>
      </c>
      <c r="J135" s="291">
        <v>0</v>
      </c>
      <c r="K135" s="293">
        <f>SUM(G135:J135)</f>
        <v>0</v>
      </c>
      <c r="L135" s="294">
        <f>+K135+F135</f>
        <v>0</v>
      </c>
    </row>
    <row r="136" spans="1:12" x14ac:dyDescent="0.25">
      <c r="A136" s="290" t="s">
        <v>120</v>
      </c>
      <c r="B136" s="290">
        <v>0</v>
      </c>
      <c r="C136" s="291">
        <v>0</v>
      </c>
      <c r="D136" s="291">
        <v>0</v>
      </c>
      <c r="E136" s="291">
        <v>0</v>
      </c>
      <c r="F136" s="293">
        <f>SUM(B136:E136)</f>
        <v>0</v>
      </c>
      <c r="G136" s="291">
        <v>0</v>
      </c>
      <c r="H136" s="291">
        <v>0</v>
      </c>
      <c r="I136" s="291">
        <v>0</v>
      </c>
      <c r="J136" s="291">
        <v>0</v>
      </c>
      <c r="K136" s="293">
        <f>SUM(G136:J136)</f>
        <v>0</v>
      </c>
      <c r="L136" s="294">
        <f>+K136+F136</f>
        <v>0</v>
      </c>
    </row>
    <row r="137" spans="1:12" x14ac:dyDescent="0.25">
      <c r="A137" s="290" t="s">
        <v>298</v>
      </c>
      <c r="B137" s="290">
        <v>0</v>
      </c>
      <c r="C137" s="291">
        <v>0</v>
      </c>
      <c r="D137" s="291">
        <v>0</v>
      </c>
      <c r="E137" s="291">
        <v>0</v>
      </c>
      <c r="F137" s="293">
        <f>SUM(B137:E137)</f>
        <v>0</v>
      </c>
      <c r="G137" s="291">
        <v>8</v>
      </c>
      <c r="H137" s="291">
        <v>0</v>
      </c>
      <c r="I137" s="291">
        <v>0</v>
      </c>
      <c r="J137" s="291">
        <v>0</v>
      </c>
      <c r="K137" s="293">
        <f>SUM(G137:J137)</f>
        <v>8</v>
      </c>
      <c r="L137" s="294">
        <f>+K137+F137</f>
        <v>8</v>
      </c>
    </row>
    <row r="138" spans="1:12" x14ac:dyDescent="0.25">
      <c r="A138" s="290" t="s">
        <v>95</v>
      </c>
      <c r="B138" s="290">
        <v>0</v>
      </c>
      <c r="C138" s="291">
        <v>0</v>
      </c>
      <c r="D138" s="291">
        <v>0</v>
      </c>
      <c r="E138" s="291">
        <v>0</v>
      </c>
      <c r="F138" s="293">
        <f>SUM(B138:E138)</f>
        <v>0</v>
      </c>
      <c r="G138" s="291">
        <v>59</v>
      </c>
      <c r="H138" s="291">
        <v>2</v>
      </c>
      <c r="I138" s="291">
        <v>0</v>
      </c>
      <c r="J138" s="291">
        <v>0</v>
      </c>
      <c r="K138" s="293">
        <f>SUM(G138:J138)</f>
        <v>61</v>
      </c>
      <c r="L138" s="294">
        <f>+K138+F138</f>
        <v>61</v>
      </c>
    </row>
    <row r="139" spans="1:12" x14ac:dyDescent="0.25">
      <c r="A139" s="290"/>
      <c r="B139" s="295"/>
      <c r="C139" s="296"/>
      <c r="D139" s="296"/>
      <c r="E139" s="296"/>
      <c r="F139" s="298"/>
      <c r="G139" s="296"/>
      <c r="H139" s="296"/>
      <c r="I139" s="296"/>
      <c r="J139" s="296"/>
      <c r="K139" s="298"/>
      <c r="L139" s="299"/>
    </row>
    <row r="140" spans="1:12" x14ac:dyDescent="0.25">
      <c r="A140" s="300" t="s">
        <v>55</v>
      </c>
      <c r="B140" s="301">
        <f t="shared" ref="B140:K140" si="23">SUM(B134:B138)</f>
        <v>26</v>
      </c>
      <c r="C140" s="302">
        <f t="shared" si="23"/>
        <v>4</v>
      </c>
      <c r="D140" s="302">
        <f t="shared" si="23"/>
        <v>2</v>
      </c>
      <c r="E140" s="302">
        <f t="shared" si="23"/>
        <v>2</v>
      </c>
      <c r="F140" s="304">
        <f t="shared" si="23"/>
        <v>34</v>
      </c>
      <c r="G140" s="302">
        <f t="shared" si="23"/>
        <v>1441</v>
      </c>
      <c r="H140" s="302">
        <f t="shared" si="23"/>
        <v>2</v>
      </c>
      <c r="I140" s="302">
        <f t="shared" si="23"/>
        <v>0</v>
      </c>
      <c r="J140" s="302">
        <f t="shared" si="23"/>
        <v>0</v>
      </c>
      <c r="K140" s="304">
        <f t="shared" si="23"/>
        <v>1443</v>
      </c>
      <c r="L140" s="305">
        <f>+K140+F140</f>
        <v>1477</v>
      </c>
    </row>
    <row r="141" spans="1:12" x14ac:dyDescent="0.25">
      <c r="A141" s="290"/>
      <c r="B141" s="290"/>
      <c r="C141" s="291"/>
      <c r="D141" s="291"/>
      <c r="E141" s="291"/>
      <c r="F141" s="293"/>
      <c r="G141" s="291"/>
      <c r="H141" s="291"/>
      <c r="I141" s="291"/>
      <c r="J141" s="291"/>
      <c r="K141" s="293"/>
      <c r="L141" s="294"/>
    </row>
    <row r="142" spans="1:12" x14ac:dyDescent="0.25">
      <c r="A142" s="313" t="s">
        <v>8</v>
      </c>
      <c r="B142" s="290"/>
      <c r="C142" s="291"/>
      <c r="D142" s="291"/>
      <c r="E142" s="291"/>
      <c r="F142" s="293"/>
      <c r="G142" s="291"/>
      <c r="H142" s="291"/>
      <c r="I142" s="291"/>
      <c r="J142" s="291"/>
      <c r="K142" s="293"/>
      <c r="L142" s="294"/>
    </row>
    <row r="143" spans="1:12" x14ac:dyDescent="0.25">
      <c r="A143" s="290"/>
      <c r="B143" s="290"/>
      <c r="C143" s="291"/>
      <c r="D143" s="291"/>
      <c r="E143" s="291"/>
      <c r="F143" s="293"/>
      <c r="G143" s="291"/>
      <c r="H143" s="291"/>
      <c r="I143" s="291"/>
      <c r="J143" s="291"/>
      <c r="K143" s="293"/>
      <c r="L143" s="294"/>
    </row>
    <row r="144" spans="1:12" x14ac:dyDescent="0.25">
      <c r="A144" s="290" t="s">
        <v>274</v>
      </c>
      <c r="B144" s="290">
        <v>0</v>
      </c>
      <c r="C144" s="291">
        <v>0</v>
      </c>
      <c r="D144" s="291">
        <v>0</v>
      </c>
      <c r="E144" s="291">
        <v>0</v>
      </c>
      <c r="F144" s="293">
        <f>SUM(B144:E144)</f>
        <v>0</v>
      </c>
      <c r="G144" s="291">
        <v>0</v>
      </c>
      <c r="H144" s="291">
        <v>0</v>
      </c>
      <c r="I144" s="291">
        <v>0</v>
      </c>
      <c r="J144" s="291">
        <v>0</v>
      </c>
      <c r="K144" s="293">
        <f>SUM(G144:J144)</f>
        <v>0</v>
      </c>
      <c r="L144" s="294">
        <f>+K144+F144</f>
        <v>0</v>
      </c>
    </row>
    <row r="145" spans="1:14" x14ac:dyDescent="0.25">
      <c r="A145" s="290" t="s">
        <v>106</v>
      </c>
      <c r="B145" s="290">
        <v>0</v>
      </c>
      <c r="C145" s="291">
        <v>0</v>
      </c>
      <c r="D145" s="291">
        <v>0</v>
      </c>
      <c r="E145" s="291">
        <v>0</v>
      </c>
      <c r="F145" s="293">
        <f>SUM(B145:E145)</f>
        <v>0</v>
      </c>
      <c r="G145" s="291">
        <v>251</v>
      </c>
      <c r="H145" s="291">
        <v>0</v>
      </c>
      <c r="I145" s="291">
        <v>0</v>
      </c>
      <c r="J145" s="291">
        <v>0</v>
      </c>
      <c r="K145" s="293">
        <f>SUM(G145:J145)</f>
        <v>251</v>
      </c>
      <c r="L145" s="294">
        <f>+K145+F145</f>
        <v>251</v>
      </c>
    </row>
    <row r="146" spans="1:14" x14ac:dyDescent="0.25">
      <c r="A146" s="290" t="s">
        <v>291</v>
      </c>
      <c r="B146" s="290">
        <v>0</v>
      </c>
      <c r="C146" s="291">
        <v>0</v>
      </c>
      <c r="D146" s="291">
        <v>0</v>
      </c>
      <c r="E146" s="291">
        <v>0</v>
      </c>
      <c r="F146" s="293">
        <f>SUM(B146:E146)</f>
        <v>0</v>
      </c>
      <c r="G146" s="291">
        <v>0</v>
      </c>
      <c r="H146" s="291">
        <v>0</v>
      </c>
      <c r="I146" s="291">
        <v>0</v>
      </c>
      <c r="J146" s="291">
        <v>0</v>
      </c>
      <c r="K146" s="293">
        <f>SUM(G146:J146)</f>
        <v>0</v>
      </c>
      <c r="L146" s="294">
        <f>+K146+F146</f>
        <v>0</v>
      </c>
    </row>
    <row r="147" spans="1:14" x14ac:dyDescent="0.25">
      <c r="A147" s="290"/>
      <c r="B147" s="295"/>
      <c r="C147" s="296"/>
      <c r="D147" s="296"/>
      <c r="E147" s="296"/>
      <c r="F147" s="298"/>
      <c r="G147" s="296"/>
      <c r="H147" s="296"/>
      <c r="I147" s="296"/>
      <c r="J147" s="296"/>
      <c r="K147" s="298"/>
      <c r="L147" s="299"/>
    </row>
    <row r="148" spans="1:14" ht="13.8" thickBot="1" x14ac:dyDescent="0.3">
      <c r="A148" s="308" t="s">
        <v>30</v>
      </c>
      <c r="B148" s="309">
        <f t="shared" ref="B148:K148" si="24">SUM(B144:B146)</f>
        <v>0</v>
      </c>
      <c r="C148" s="310">
        <f t="shared" si="24"/>
        <v>0</v>
      </c>
      <c r="D148" s="310">
        <f t="shared" si="24"/>
        <v>0</v>
      </c>
      <c r="E148" s="310">
        <f t="shared" si="24"/>
        <v>0</v>
      </c>
      <c r="F148" s="311">
        <f t="shared" si="24"/>
        <v>0</v>
      </c>
      <c r="G148" s="310">
        <f t="shared" si="24"/>
        <v>251</v>
      </c>
      <c r="H148" s="310">
        <f t="shared" si="24"/>
        <v>0</v>
      </c>
      <c r="I148" s="310">
        <f t="shared" si="24"/>
        <v>0</v>
      </c>
      <c r="J148" s="310">
        <f t="shared" si="24"/>
        <v>0</v>
      </c>
      <c r="K148" s="311">
        <f t="shared" si="24"/>
        <v>251</v>
      </c>
      <c r="L148" s="312">
        <f>+K148+F148</f>
        <v>251</v>
      </c>
    </row>
    <row r="149" spans="1:14" ht="6.75" customHeight="1" thickBot="1" x14ac:dyDescent="0.3">
      <c r="A149" s="200"/>
      <c r="B149" s="200"/>
      <c r="C149" s="201"/>
      <c r="D149" s="201"/>
      <c r="E149" s="201"/>
      <c r="F149" s="203"/>
      <c r="G149" s="201"/>
      <c r="H149" s="201"/>
      <c r="I149" s="201"/>
      <c r="J149" s="201"/>
      <c r="K149" s="203"/>
      <c r="L149" s="204"/>
    </row>
    <row r="150" spans="1:14" s="187" customFormat="1" ht="30" customHeight="1" thickBot="1" x14ac:dyDescent="0.3">
      <c r="A150" s="623" t="s">
        <v>244</v>
      </c>
      <c r="B150" s="623"/>
      <c r="C150" s="623"/>
      <c r="D150" s="623"/>
      <c r="E150" s="623"/>
      <c r="F150" s="623"/>
      <c r="G150" s="623"/>
      <c r="H150" s="623"/>
      <c r="I150" s="623"/>
      <c r="J150" s="623"/>
      <c r="K150" s="623"/>
      <c r="L150" s="623"/>
      <c r="N150" s="169"/>
    </row>
    <row r="151" spans="1:14" s="175" customFormat="1" ht="22.5" customHeight="1" thickBot="1" x14ac:dyDescent="0.3">
      <c r="A151" s="170"/>
      <c r="B151" s="171" t="s">
        <v>53</v>
      </c>
      <c r="C151" s="172"/>
      <c r="D151" s="172"/>
      <c r="E151" s="172"/>
      <c r="F151" s="173"/>
      <c r="G151" s="205" t="s">
        <v>44</v>
      </c>
      <c r="H151" s="172"/>
      <c r="I151" s="172"/>
      <c r="J151" s="172"/>
      <c r="K151" s="173"/>
      <c r="L151" s="624" t="s">
        <v>30</v>
      </c>
      <c r="N151" s="169"/>
    </row>
    <row r="152" spans="1:14" s="175" customFormat="1" ht="45" customHeight="1" thickBot="1" x14ac:dyDescent="0.3">
      <c r="A152" s="176" t="s">
        <v>114</v>
      </c>
      <c r="B152" s="222" t="s">
        <v>49</v>
      </c>
      <c r="C152" s="223" t="s">
        <v>40</v>
      </c>
      <c r="D152" s="223" t="s">
        <v>41</v>
      </c>
      <c r="E152" s="223" t="s">
        <v>42</v>
      </c>
      <c r="F152" s="237" t="s">
        <v>30</v>
      </c>
      <c r="G152" s="225" t="s">
        <v>49</v>
      </c>
      <c r="H152" s="223" t="s">
        <v>40</v>
      </c>
      <c r="I152" s="223" t="s">
        <v>41</v>
      </c>
      <c r="J152" s="223" t="s">
        <v>42</v>
      </c>
      <c r="K152" s="237" t="s">
        <v>30</v>
      </c>
      <c r="L152" s="625"/>
      <c r="N152" s="169"/>
    </row>
    <row r="153" spans="1:14" x14ac:dyDescent="0.25">
      <c r="A153" s="181"/>
      <c r="B153" s="181"/>
      <c r="C153" s="182"/>
      <c r="D153" s="182"/>
      <c r="E153" s="182"/>
      <c r="F153" s="184"/>
      <c r="G153" s="182"/>
      <c r="H153" s="182"/>
      <c r="I153" s="182"/>
      <c r="J153" s="182"/>
      <c r="K153" s="184"/>
      <c r="L153" s="210"/>
    </row>
    <row r="154" spans="1:14" ht="14.4" x14ac:dyDescent="0.25">
      <c r="A154" s="319" t="s">
        <v>7</v>
      </c>
      <c r="B154" s="290"/>
      <c r="C154" s="291"/>
      <c r="D154" s="291"/>
      <c r="E154" s="291"/>
      <c r="F154" s="293"/>
      <c r="G154" s="291"/>
      <c r="H154" s="291"/>
      <c r="I154" s="291"/>
      <c r="J154" s="291"/>
      <c r="K154" s="293"/>
      <c r="L154" s="294"/>
    </row>
    <row r="155" spans="1:14" x14ac:dyDescent="0.25">
      <c r="A155" s="290"/>
      <c r="B155" s="290"/>
      <c r="C155" s="291"/>
      <c r="D155" s="291"/>
      <c r="E155" s="291"/>
      <c r="F155" s="293"/>
      <c r="G155" s="291"/>
      <c r="H155" s="291"/>
      <c r="I155" s="291"/>
      <c r="J155" s="291"/>
      <c r="K155" s="293"/>
      <c r="L155" s="294"/>
    </row>
    <row r="156" spans="1:14" x14ac:dyDescent="0.25">
      <c r="A156" s="290" t="s">
        <v>96</v>
      </c>
      <c r="B156" s="290">
        <v>0</v>
      </c>
      <c r="C156" s="291">
        <v>0</v>
      </c>
      <c r="D156" s="291">
        <v>0</v>
      </c>
      <c r="E156" s="291">
        <v>0</v>
      </c>
      <c r="F156" s="293">
        <f>SUM(B156:E156)</f>
        <v>0</v>
      </c>
      <c r="G156" s="291">
        <v>0</v>
      </c>
      <c r="H156" s="291">
        <v>0</v>
      </c>
      <c r="I156" s="291">
        <v>0</v>
      </c>
      <c r="J156" s="291">
        <v>0</v>
      </c>
      <c r="K156" s="293">
        <f>SUM(G156:J156)</f>
        <v>0</v>
      </c>
      <c r="L156" s="294">
        <f>+K156+F156</f>
        <v>0</v>
      </c>
    </row>
    <row r="157" spans="1:14" x14ac:dyDescent="0.25">
      <c r="A157" s="290" t="s">
        <v>212</v>
      </c>
      <c r="B157" s="290">
        <v>0</v>
      </c>
      <c r="C157" s="291">
        <v>0</v>
      </c>
      <c r="D157" s="291">
        <v>0</v>
      </c>
      <c r="E157" s="291">
        <v>0</v>
      </c>
      <c r="F157" s="293">
        <f>SUM(B157:E157)</f>
        <v>0</v>
      </c>
      <c r="G157" s="291">
        <v>0</v>
      </c>
      <c r="H157" s="291">
        <v>0</v>
      </c>
      <c r="I157" s="291">
        <v>0</v>
      </c>
      <c r="J157" s="291">
        <v>0</v>
      </c>
      <c r="K157" s="293">
        <f>SUM(G157:J157)</f>
        <v>0</v>
      </c>
      <c r="L157" s="294">
        <f>+K157+F157</f>
        <v>0</v>
      </c>
    </row>
    <row r="158" spans="1:14" x14ac:dyDescent="0.25">
      <c r="A158" s="290"/>
      <c r="B158" s="295"/>
      <c r="C158" s="296"/>
      <c r="D158" s="296"/>
      <c r="E158" s="296"/>
      <c r="F158" s="298"/>
      <c r="G158" s="296"/>
      <c r="H158" s="296"/>
      <c r="I158" s="296"/>
      <c r="J158" s="296"/>
      <c r="K158" s="298"/>
      <c r="L158" s="299"/>
    </row>
    <row r="159" spans="1:14" x14ac:dyDescent="0.25">
      <c r="A159" s="300" t="s">
        <v>55</v>
      </c>
      <c r="B159" s="301">
        <f t="shared" ref="B159:K159" si="25">SUM(B156:B157)</f>
        <v>0</v>
      </c>
      <c r="C159" s="302">
        <f t="shared" si="25"/>
        <v>0</v>
      </c>
      <c r="D159" s="302">
        <f t="shared" si="25"/>
        <v>0</v>
      </c>
      <c r="E159" s="302">
        <f t="shared" si="25"/>
        <v>0</v>
      </c>
      <c r="F159" s="304">
        <f t="shared" si="25"/>
        <v>0</v>
      </c>
      <c r="G159" s="302">
        <f t="shared" si="25"/>
        <v>0</v>
      </c>
      <c r="H159" s="302">
        <f t="shared" si="25"/>
        <v>0</v>
      </c>
      <c r="I159" s="302">
        <f t="shared" si="25"/>
        <v>0</v>
      </c>
      <c r="J159" s="302">
        <f t="shared" si="25"/>
        <v>0</v>
      </c>
      <c r="K159" s="304">
        <f t="shared" si="25"/>
        <v>0</v>
      </c>
      <c r="L159" s="305">
        <f t="shared" ref="L159:L184" si="26">+K159+F159</f>
        <v>0</v>
      </c>
    </row>
    <row r="160" spans="1:14" x14ac:dyDescent="0.25">
      <c r="A160" s="290"/>
      <c r="B160" s="290"/>
      <c r="C160" s="291"/>
      <c r="D160" s="291"/>
      <c r="E160" s="291"/>
      <c r="F160" s="293"/>
      <c r="G160" s="291"/>
      <c r="H160" s="291"/>
      <c r="I160" s="291"/>
      <c r="J160" s="291"/>
      <c r="K160" s="293"/>
      <c r="L160" s="294"/>
    </row>
    <row r="161" spans="1:12" x14ac:dyDescent="0.25">
      <c r="A161" s="313" t="s">
        <v>4</v>
      </c>
      <c r="B161" s="290"/>
      <c r="C161" s="291"/>
      <c r="D161" s="291"/>
      <c r="E161" s="291"/>
      <c r="F161" s="293"/>
      <c r="G161" s="291"/>
      <c r="H161" s="291"/>
      <c r="I161" s="291"/>
      <c r="J161" s="291"/>
      <c r="K161" s="293"/>
      <c r="L161" s="294"/>
    </row>
    <row r="162" spans="1:12" x14ac:dyDescent="0.25">
      <c r="A162" s="290"/>
      <c r="B162" s="290"/>
      <c r="C162" s="291"/>
      <c r="D162" s="291"/>
      <c r="E162" s="291"/>
      <c r="F162" s="293"/>
      <c r="G162" s="291"/>
      <c r="H162" s="291"/>
      <c r="I162" s="291"/>
      <c r="J162" s="291"/>
      <c r="K162" s="293"/>
      <c r="L162" s="294"/>
    </row>
    <row r="163" spans="1:12" x14ac:dyDescent="0.25">
      <c r="A163" s="290" t="s">
        <v>133</v>
      </c>
      <c r="B163" s="290">
        <v>0</v>
      </c>
      <c r="C163" s="291">
        <v>0</v>
      </c>
      <c r="D163" s="291">
        <v>0</v>
      </c>
      <c r="E163" s="291">
        <v>0</v>
      </c>
      <c r="F163" s="293">
        <f>SUM(B163:E163)</f>
        <v>0</v>
      </c>
      <c r="G163" s="291">
        <v>6093</v>
      </c>
      <c r="H163" s="291">
        <v>0</v>
      </c>
      <c r="I163" s="291">
        <v>0</v>
      </c>
      <c r="J163" s="291">
        <v>0</v>
      </c>
      <c r="K163" s="293">
        <f>SUM(G163:J163)</f>
        <v>6093</v>
      </c>
      <c r="L163" s="294">
        <f t="shared" si="26"/>
        <v>6093</v>
      </c>
    </row>
    <row r="164" spans="1:12" x14ac:dyDescent="0.25">
      <c r="A164" s="290" t="s">
        <v>191</v>
      </c>
      <c r="B164" s="290">
        <v>0</v>
      </c>
      <c r="C164" s="291">
        <v>0</v>
      </c>
      <c r="D164" s="291">
        <v>0</v>
      </c>
      <c r="E164" s="291">
        <v>0</v>
      </c>
      <c r="F164" s="293">
        <f>SUM(B164:E164)</f>
        <v>0</v>
      </c>
      <c r="G164" s="291">
        <v>0</v>
      </c>
      <c r="H164" s="291">
        <v>0</v>
      </c>
      <c r="I164" s="291">
        <v>0</v>
      </c>
      <c r="J164" s="291">
        <v>0</v>
      </c>
      <c r="K164" s="293">
        <f>SUM(G164:J164)</f>
        <v>0</v>
      </c>
      <c r="L164" s="294">
        <f t="shared" si="26"/>
        <v>0</v>
      </c>
    </row>
    <row r="165" spans="1:12" x14ac:dyDescent="0.25">
      <c r="A165" s="290" t="s">
        <v>213</v>
      </c>
      <c r="B165" s="290">
        <v>0</v>
      </c>
      <c r="C165" s="291">
        <v>0</v>
      </c>
      <c r="D165" s="291">
        <v>0</v>
      </c>
      <c r="E165" s="291">
        <v>0</v>
      </c>
      <c r="F165" s="293">
        <f>SUM(B165:E165)</f>
        <v>0</v>
      </c>
      <c r="G165" s="291">
        <v>0</v>
      </c>
      <c r="H165" s="291">
        <v>0</v>
      </c>
      <c r="I165" s="291">
        <v>0</v>
      </c>
      <c r="J165" s="291">
        <v>0</v>
      </c>
      <c r="K165" s="293">
        <f>SUM(G165:J165)</f>
        <v>0</v>
      </c>
      <c r="L165" s="294">
        <f t="shared" si="26"/>
        <v>0</v>
      </c>
    </row>
    <row r="166" spans="1:12" x14ac:dyDescent="0.25">
      <c r="A166" s="290" t="s">
        <v>276</v>
      </c>
      <c r="B166" s="290">
        <v>0</v>
      </c>
      <c r="C166" s="291">
        <v>0</v>
      </c>
      <c r="D166" s="291">
        <v>0</v>
      </c>
      <c r="E166" s="291">
        <v>0</v>
      </c>
      <c r="F166" s="293">
        <f>SUM(B166:E166)</f>
        <v>0</v>
      </c>
      <c r="G166" s="291">
        <v>0</v>
      </c>
      <c r="H166" s="291">
        <v>0</v>
      </c>
      <c r="I166" s="291">
        <v>0</v>
      </c>
      <c r="J166" s="291">
        <v>0</v>
      </c>
      <c r="K166" s="293">
        <f>SUM(G166:J166)</f>
        <v>0</v>
      </c>
      <c r="L166" s="294">
        <f t="shared" si="26"/>
        <v>0</v>
      </c>
    </row>
    <row r="167" spans="1:12" x14ac:dyDescent="0.25">
      <c r="A167" s="290" t="s">
        <v>214</v>
      </c>
      <c r="B167" s="290">
        <v>0</v>
      </c>
      <c r="C167" s="291">
        <v>0</v>
      </c>
      <c r="D167" s="291">
        <v>0</v>
      </c>
      <c r="E167" s="291">
        <v>0</v>
      </c>
      <c r="F167" s="293">
        <f>SUM(B167:E167)</f>
        <v>0</v>
      </c>
      <c r="G167" s="291">
        <v>0</v>
      </c>
      <c r="H167" s="291">
        <v>0</v>
      </c>
      <c r="I167" s="291">
        <v>0</v>
      </c>
      <c r="J167" s="291">
        <v>0</v>
      </c>
      <c r="K167" s="293">
        <f>SUM(G167:J167)</f>
        <v>0</v>
      </c>
      <c r="L167" s="294">
        <f t="shared" si="26"/>
        <v>0</v>
      </c>
    </row>
    <row r="168" spans="1:12" x14ac:dyDescent="0.25">
      <c r="A168" s="290"/>
      <c r="B168" s="295"/>
      <c r="C168" s="296"/>
      <c r="D168" s="296"/>
      <c r="E168" s="296"/>
      <c r="F168" s="298"/>
      <c r="G168" s="296"/>
      <c r="H168" s="296"/>
      <c r="I168" s="296"/>
      <c r="J168" s="296"/>
      <c r="K168" s="298"/>
      <c r="L168" s="299"/>
    </row>
    <row r="169" spans="1:12" x14ac:dyDescent="0.25">
      <c r="A169" s="300" t="s">
        <v>55</v>
      </c>
      <c r="B169" s="301">
        <f t="shared" ref="B169:K169" si="27">SUM(B163:B167)</f>
        <v>0</v>
      </c>
      <c r="C169" s="302">
        <f t="shared" si="27"/>
        <v>0</v>
      </c>
      <c r="D169" s="302">
        <f t="shared" si="27"/>
        <v>0</v>
      </c>
      <c r="E169" s="302">
        <f t="shared" si="27"/>
        <v>0</v>
      </c>
      <c r="F169" s="304">
        <f t="shared" si="27"/>
        <v>0</v>
      </c>
      <c r="G169" s="302">
        <f t="shared" si="27"/>
        <v>6093</v>
      </c>
      <c r="H169" s="302">
        <f t="shared" si="27"/>
        <v>0</v>
      </c>
      <c r="I169" s="302">
        <f t="shared" si="27"/>
        <v>0</v>
      </c>
      <c r="J169" s="302">
        <f t="shared" si="27"/>
        <v>0</v>
      </c>
      <c r="K169" s="304">
        <f t="shared" si="27"/>
        <v>6093</v>
      </c>
      <c r="L169" s="305">
        <f t="shared" si="26"/>
        <v>6093</v>
      </c>
    </row>
    <row r="170" spans="1:12" x14ac:dyDescent="0.25">
      <c r="A170" s="290"/>
      <c r="B170" s="290"/>
      <c r="C170" s="291"/>
      <c r="D170" s="291"/>
      <c r="E170" s="291"/>
      <c r="F170" s="293"/>
      <c r="G170" s="291"/>
      <c r="H170" s="291"/>
      <c r="I170" s="291"/>
      <c r="J170" s="291"/>
      <c r="K170" s="293"/>
      <c r="L170" s="294"/>
    </row>
    <row r="171" spans="1:12" x14ac:dyDescent="0.25">
      <c r="A171" s="313" t="s">
        <v>6</v>
      </c>
      <c r="B171" s="290"/>
      <c r="C171" s="291"/>
      <c r="D171" s="291"/>
      <c r="E171" s="291"/>
      <c r="F171" s="293"/>
      <c r="G171" s="291"/>
      <c r="H171" s="291"/>
      <c r="I171" s="291"/>
      <c r="J171" s="291"/>
      <c r="K171" s="293"/>
      <c r="L171" s="294"/>
    </row>
    <row r="172" spans="1:12" x14ac:dyDescent="0.25">
      <c r="A172" s="290"/>
      <c r="B172" s="290"/>
      <c r="C172" s="291"/>
      <c r="D172" s="291"/>
      <c r="E172" s="291"/>
      <c r="F172" s="293"/>
      <c r="G172" s="291"/>
      <c r="H172" s="291"/>
      <c r="I172" s="291"/>
      <c r="J172" s="291"/>
      <c r="K172" s="293"/>
      <c r="L172" s="294"/>
    </row>
    <row r="173" spans="1:12" x14ac:dyDescent="0.25">
      <c r="A173" s="290" t="s">
        <v>215</v>
      </c>
      <c r="B173" s="290">
        <v>0</v>
      </c>
      <c r="C173" s="291">
        <v>0</v>
      </c>
      <c r="D173" s="291">
        <v>0</v>
      </c>
      <c r="E173" s="291">
        <v>0</v>
      </c>
      <c r="F173" s="293">
        <f>SUM(B173:E173)</f>
        <v>0</v>
      </c>
      <c r="G173" s="291">
        <v>0</v>
      </c>
      <c r="H173" s="291">
        <v>0</v>
      </c>
      <c r="I173" s="291">
        <v>0</v>
      </c>
      <c r="J173" s="291">
        <v>0</v>
      </c>
      <c r="K173" s="293">
        <f>SUM(G173:J173)</f>
        <v>0</v>
      </c>
      <c r="L173" s="294">
        <f t="shared" si="26"/>
        <v>0</v>
      </c>
    </row>
    <row r="174" spans="1:12" x14ac:dyDescent="0.25">
      <c r="A174" s="290" t="s">
        <v>277</v>
      </c>
      <c r="B174" s="290">
        <v>0</v>
      </c>
      <c r="C174" s="291">
        <v>0</v>
      </c>
      <c r="D174" s="291">
        <v>0</v>
      </c>
      <c r="E174" s="291">
        <v>0</v>
      </c>
      <c r="F174" s="293">
        <f>SUM(B174:E174)</f>
        <v>0</v>
      </c>
      <c r="G174" s="291">
        <v>0</v>
      </c>
      <c r="H174" s="291">
        <v>0</v>
      </c>
      <c r="I174" s="291">
        <v>0</v>
      </c>
      <c r="J174" s="291">
        <v>0</v>
      </c>
      <c r="K174" s="293">
        <f>SUM(G174:J174)</f>
        <v>0</v>
      </c>
      <c r="L174" s="294">
        <f t="shared" si="26"/>
        <v>0</v>
      </c>
    </row>
    <row r="175" spans="1:12" x14ac:dyDescent="0.25">
      <c r="A175" s="290" t="s">
        <v>278</v>
      </c>
      <c r="B175" s="290">
        <v>0</v>
      </c>
      <c r="C175" s="291">
        <v>0</v>
      </c>
      <c r="D175" s="291">
        <v>0</v>
      </c>
      <c r="E175" s="291">
        <v>0</v>
      </c>
      <c r="F175" s="293">
        <f>SUM(B175:E175)</f>
        <v>0</v>
      </c>
      <c r="G175" s="291">
        <v>0</v>
      </c>
      <c r="H175" s="291">
        <v>0</v>
      </c>
      <c r="I175" s="291">
        <v>0</v>
      </c>
      <c r="J175" s="291">
        <v>0</v>
      </c>
      <c r="K175" s="293">
        <f>SUM(G175:J175)</f>
        <v>0</v>
      </c>
      <c r="L175" s="294">
        <f t="shared" si="26"/>
        <v>0</v>
      </c>
    </row>
    <row r="176" spans="1:12" x14ac:dyDescent="0.25">
      <c r="A176" s="290" t="s">
        <v>141</v>
      </c>
      <c r="B176" s="290">
        <v>0</v>
      </c>
      <c r="C176" s="291">
        <v>0</v>
      </c>
      <c r="D176" s="291">
        <v>0</v>
      </c>
      <c r="E176" s="291">
        <v>0</v>
      </c>
      <c r="F176" s="293">
        <f>SUM(B176:E176)</f>
        <v>0</v>
      </c>
      <c r="G176" s="291">
        <v>199</v>
      </c>
      <c r="H176" s="291">
        <v>1</v>
      </c>
      <c r="I176" s="291">
        <v>0</v>
      </c>
      <c r="J176" s="291">
        <v>0</v>
      </c>
      <c r="K176" s="293">
        <f>SUM(G176:J176)</f>
        <v>200</v>
      </c>
      <c r="L176" s="294">
        <f t="shared" si="26"/>
        <v>200</v>
      </c>
    </row>
    <row r="177" spans="1:14" x14ac:dyDescent="0.25">
      <c r="A177" s="290" t="s">
        <v>279</v>
      </c>
      <c r="B177" s="290">
        <v>0</v>
      </c>
      <c r="C177" s="291">
        <v>0</v>
      </c>
      <c r="D177" s="291">
        <v>0</v>
      </c>
      <c r="E177" s="291">
        <v>0</v>
      </c>
      <c r="F177" s="293">
        <f>SUM(B177:E177)</f>
        <v>0</v>
      </c>
      <c r="G177" s="291">
        <v>73</v>
      </c>
      <c r="H177" s="291">
        <v>0</v>
      </c>
      <c r="I177" s="291">
        <v>0</v>
      </c>
      <c r="J177" s="291">
        <v>0</v>
      </c>
      <c r="K177" s="293">
        <f>SUM(G177:J177)</f>
        <v>73</v>
      </c>
      <c r="L177" s="294">
        <f t="shared" si="26"/>
        <v>73</v>
      </c>
    </row>
    <row r="178" spans="1:14" x14ac:dyDescent="0.25">
      <c r="A178" s="290"/>
      <c r="B178" s="295"/>
      <c r="C178" s="296"/>
      <c r="D178" s="296"/>
      <c r="E178" s="296"/>
      <c r="F178" s="298"/>
      <c r="G178" s="296"/>
      <c r="H178" s="296"/>
      <c r="I178" s="296"/>
      <c r="J178" s="296"/>
      <c r="K178" s="298"/>
      <c r="L178" s="299"/>
    </row>
    <row r="179" spans="1:14" x14ac:dyDescent="0.25">
      <c r="A179" s="300" t="s">
        <v>55</v>
      </c>
      <c r="B179" s="301">
        <f t="shared" ref="B179:K179" si="28">SUM(B173:B177)</f>
        <v>0</v>
      </c>
      <c r="C179" s="302">
        <f t="shared" si="28"/>
        <v>0</v>
      </c>
      <c r="D179" s="302">
        <f t="shared" si="28"/>
        <v>0</v>
      </c>
      <c r="E179" s="302">
        <f t="shared" si="28"/>
        <v>0</v>
      </c>
      <c r="F179" s="304">
        <f t="shared" si="28"/>
        <v>0</v>
      </c>
      <c r="G179" s="302">
        <f t="shared" si="28"/>
        <v>272</v>
      </c>
      <c r="H179" s="302">
        <f t="shared" si="28"/>
        <v>1</v>
      </c>
      <c r="I179" s="302">
        <f t="shared" si="28"/>
        <v>0</v>
      </c>
      <c r="J179" s="302">
        <f t="shared" si="28"/>
        <v>0</v>
      </c>
      <c r="K179" s="304">
        <f t="shared" si="28"/>
        <v>273</v>
      </c>
      <c r="L179" s="305">
        <f t="shared" si="26"/>
        <v>273</v>
      </c>
    </row>
    <row r="180" spans="1:14" x14ac:dyDescent="0.25">
      <c r="A180" s="290"/>
      <c r="B180" s="290"/>
      <c r="C180" s="291"/>
      <c r="D180" s="291"/>
      <c r="E180" s="291"/>
      <c r="F180" s="293"/>
      <c r="G180" s="291"/>
      <c r="H180" s="291"/>
      <c r="I180" s="291"/>
      <c r="J180" s="291"/>
      <c r="K180" s="293"/>
      <c r="L180" s="294"/>
    </row>
    <row r="181" spans="1:14" x14ac:dyDescent="0.25">
      <c r="A181" s="313" t="s">
        <v>37</v>
      </c>
      <c r="B181" s="290"/>
      <c r="C181" s="291"/>
      <c r="D181" s="291"/>
      <c r="E181" s="291"/>
      <c r="F181" s="293"/>
      <c r="G181" s="291"/>
      <c r="H181" s="291"/>
      <c r="I181" s="291"/>
      <c r="J181" s="291"/>
      <c r="K181" s="293"/>
      <c r="L181" s="294"/>
    </row>
    <row r="182" spans="1:14" x14ac:dyDescent="0.25">
      <c r="A182" s="290"/>
      <c r="B182" s="290"/>
      <c r="C182" s="291"/>
      <c r="D182" s="291"/>
      <c r="E182" s="291"/>
      <c r="F182" s="293"/>
      <c r="G182" s="291"/>
      <c r="H182" s="291"/>
      <c r="I182" s="291"/>
      <c r="J182" s="291"/>
      <c r="K182" s="293"/>
      <c r="L182" s="294"/>
    </row>
    <row r="183" spans="1:14" x14ac:dyDescent="0.25">
      <c r="A183" s="290" t="s">
        <v>130</v>
      </c>
      <c r="B183" s="290">
        <v>0</v>
      </c>
      <c r="C183" s="291">
        <v>0</v>
      </c>
      <c r="D183" s="291">
        <v>0</v>
      </c>
      <c r="E183" s="291">
        <v>0</v>
      </c>
      <c r="F183" s="293">
        <f>SUM(B183:E183)</f>
        <v>0</v>
      </c>
      <c r="G183" s="291">
        <v>0</v>
      </c>
      <c r="H183" s="291">
        <v>0</v>
      </c>
      <c r="I183" s="291">
        <v>0</v>
      </c>
      <c r="J183" s="291">
        <v>0</v>
      </c>
      <c r="K183" s="293">
        <f>SUM(G183:J183)</f>
        <v>0</v>
      </c>
      <c r="L183" s="294">
        <f t="shared" si="26"/>
        <v>0</v>
      </c>
    </row>
    <row r="184" spans="1:14" x14ac:dyDescent="0.25">
      <c r="A184" s="290" t="s">
        <v>118</v>
      </c>
      <c r="B184" s="290">
        <v>0</v>
      </c>
      <c r="C184" s="291">
        <v>0</v>
      </c>
      <c r="D184" s="291">
        <v>0</v>
      </c>
      <c r="E184" s="291">
        <v>0</v>
      </c>
      <c r="F184" s="293">
        <f>SUM(B184:E184)</f>
        <v>0</v>
      </c>
      <c r="G184" s="291">
        <v>0</v>
      </c>
      <c r="H184" s="291">
        <v>0</v>
      </c>
      <c r="I184" s="291">
        <v>0</v>
      </c>
      <c r="J184" s="291">
        <v>0</v>
      </c>
      <c r="K184" s="293">
        <f>SUM(G184:J184)</f>
        <v>0</v>
      </c>
      <c r="L184" s="294">
        <f t="shared" si="26"/>
        <v>0</v>
      </c>
    </row>
    <row r="185" spans="1:14" x14ac:dyDescent="0.25">
      <c r="A185" s="290"/>
      <c r="B185" s="295"/>
      <c r="C185" s="296"/>
      <c r="D185" s="296"/>
      <c r="E185" s="296"/>
      <c r="F185" s="298"/>
      <c r="G185" s="296"/>
      <c r="H185" s="296"/>
      <c r="I185" s="296"/>
      <c r="J185" s="296"/>
      <c r="K185" s="298"/>
      <c r="L185" s="299"/>
    </row>
    <row r="186" spans="1:14" ht="16.2" customHeight="1" thickBot="1" x14ac:dyDescent="0.3">
      <c r="A186" s="308" t="s">
        <v>30</v>
      </c>
      <c r="B186" s="309">
        <f t="shared" ref="B186:K186" si="29">SUM(B183:B184)</f>
        <v>0</v>
      </c>
      <c r="C186" s="310">
        <f t="shared" si="29"/>
        <v>0</v>
      </c>
      <c r="D186" s="310">
        <f t="shared" si="29"/>
        <v>0</v>
      </c>
      <c r="E186" s="310">
        <f t="shared" si="29"/>
        <v>0</v>
      </c>
      <c r="F186" s="311">
        <f t="shared" si="29"/>
        <v>0</v>
      </c>
      <c r="G186" s="310">
        <f t="shared" si="29"/>
        <v>0</v>
      </c>
      <c r="H186" s="310">
        <f t="shared" si="29"/>
        <v>0</v>
      </c>
      <c r="I186" s="310">
        <f t="shared" si="29"/>
        <v>0</v>
      </c>
      <c r="J186" s="310">
        <f t="shared" si="29"/>
        <v>0</v>
      </c>
      <c r="K186" s="311">
        <f t="shared" si="29"/>
        <v>0</v>
      </c>
      <c r="L186" s="312">
        <f>+K186+F186</f>
        <v>0</v>
      </c>
    </row>
    <row r="187" spans="1:14" ht="6.75" customHeight="1" thickBot="1" x14ac:dyDescent="0.3">
      <c r="A187" s="200"/>
      <c r="B187" s="200"/>
      <c r="C187" s="201"/>
      <c r="D187" s="201"/>
      <c r="E187" s="201"/>
      <c r="F187" s="203"/>
      <c r="G187" s="201"/>
      <c r="H187" s="201"/>
      <c r="I187" s="201"/>
      <c r="J187" s="201"/>
      <c r="K187" s="203"/>
      <c r="L187" s="204"/>
    </row>
    <row r="188" spans="1:14" s="187" customFormat="1" ht="30" customHeight="1" thickBot="1" x14ac:dyDescent="0.3">
      <c r="A188" s="623" t="s">
        <v>244</v>
      </c>
      <c r="B188" s="623"/>
      <c r="C188" s="623"/>
      <c r="D188" s="623"/>
      <c r="E188" s="623"/>
      <c r="F188" s="623"/>
      <c r="G188" s="623"/>
      <c r="H188" s="623"/>
      <c r="I188" s="623"/>
      <c r="J188" s="623"/>
      <c r="K188" s="623"/>
      <c r="L188" s="623"/>
      <c r="N188" s="169"/>
    </row>
    <row r="189" spans="1:14" s="175" customFormat="1" ht="21" customHeight="1" thickBot="1" x14ac:dyDescent="0.3">
      <c r="A189" s="170"/>
      <c r="B189" s="171" t="s">
        <v>53</v>
      </c>
      <c r="C189" s="172"/>
      <c r="D189" s="172"/>
      <c r="E189" s="172"/>
      <c r="F189" s="173"/>
      <c r="G189" s="205" t="s">
        <v>44</v>
      </c>
      <c r="H189" s="172"/>
      <c r="I189" s="172"/>
      <c r="J189" s="172"/>
      <c r="K189" s="173"/>
      <c r="L189" s="624" t="s">
        <v>30</v>
      </c>
      <c r="N189" s="169"/>
    </row>
    <row r="190" spans="1:14" s="175" customFormat="1" ht="37.5" customHeight="1" thickBot="1" x14ac:dyDescent="0.3">
      <c r="A190" s="176" t="s">
        <v>114</v>
      </c>
      <c r="B190" s="222" t="s">
        <v>49</v>
      </c>
      <c r="C190" s="223" t="s">
        <v>40</v>
      </c>
      <c r="D190" s="223" t="s">
        <v>41</v>
      </c>
      <c r="E190" s="223" t="s">
        <v>42</v>
      </c>
      <c r="F190" s="237" t="s">
        <v>30</v>
      </c>
      <c r="G190" s="225" t="s">
        <v>49</v>
      </c>
      <c r="H190" s="223" t="s">
        <v>40</v>
      </c>
      <c r="I190" s="223" t="s">
        <v>41</v>
      </c>
      <c r="J190" s="223" t="s">
        <v>42</v>
      </c>
      <c r="K190" s="237" t="s">
        <v>30</v>
      </c>
      <c r="L190" s="625"/>
      <c r="N190" s="169"/>
    </row>
    <row r="191" spans="1:14" ht="6.75" customHeight="1" x14ac:dyDescent="0.25">
      <c r="A191" s="186"/>
      <c r="B191" s="186"/>
      <c r="C191" s="187"/>
      <c r="D191" s="187"/>
      <c r="E191" s="187"/>
      <c r="F191" s="189"/>
      <c r="G191" s="187"/>
      <c r="H191" s="187"/>
      <c r="I191" s="187"/>
      <c r="J191" s="187"/>
      <c r="K191" s="189"/>
      <c r="L191" s="185"/>
    </row>
    <row r="192" spans="1:14" ht="14.4" x14ac:dyDescent="0.25">
      <c r="A192" s="319" t="s">
        <v>5</v>
      </c>
      <c r="B192" s="290"/>
      <c r="C192" s="291"/>
      <c r="D192" s="291"/>
      <c r="E192" s="291"/>
      <c r="F192" s="293"/>
      <c r="G192" s="291"/>
      <c r="H192" s="291"/>
      <c r="I192" s="291"/>
      <c r="J192" s="291"/>
      <c r="K192" s="293"/>
      <c r="L192" s="294"/>
    </row>
    <row r="193" spans="1:12" ht="9" customHeight="1" x14ac:dyDescent="0.25">
      <c r="A193" s="290"/>
      <c r="B193" s="290"/>
      <c r="C193" s="291"/>
      <c r="D193" s="291"/>
      <c r="E193" s="291"/>
      <c r="F193" s="293"/>
      <c r="G193" s="291"/>
      <c r="H193" s="291"/>
      <c r="I193" s="291"/>
      <c r="J193" s="291"/>
      <c r="K193" s="293"/>
      <c r="L193" s="294"/>
    </row>
    <row r="194" spans="1:12" x14ac:dyDescent="0.25">
      <c r="A194" s="290" t="s">
        <v>299</v>
      </c>
      <c r="B194" s="290">
        <v>8</v>
      </c>
      <c r="C194" s="291">
        <v>0</v>
      </c>
      <c r="D194" s="291">
        <v>0</v>
      </c>
      <c r="E194" s="291">
        <v>0</v>
      </c>
      <c r="F194" s="293">
        <f>SUM(B194:E194)</f>
        <v>8</v>
      </c>
      <c r="G194" s="291">
        <v>97</v>
      </c>
      <c r="H194" s="291">
        <v>6</v>
      </c>
      <c r="I194" s="291">
        <v>0</v>
      </c>
      <c r="J194" s="291">
        <v>0</v>
      </c>
      <c r="K194" s="293">
        <f>SUM(G194:J194)</f>
        <v>103</v>
      </c>
      <c r="L194" s="294">
        <f t="shared" ref="L194:L221" si="30">+K194+F194</f>
        <v>111</v>
      </c>
    </row>
    <row r="195" spans="1:12" x14ac:dyDescent="0.25">
      <c r="A195" s="290" t="s">
        <v>300</v>
      </c>
      <c r="B195" s="290">
        <v>103</v>
      </c>
      <c r="C195" s="291">
        <v>3</v>
      </c>
      <c r="D195" s="291">
        <v>0</v>
      </c>
      <c r="E195" s="291">
        <v>0</v>
      </c>
      <c r="F195" s="293">
        <f>SUM(B195:E195)</f>
        <v>106</v>
      </c>
      <c r="G195" s="291">
        <v>308</v>
      </c>
      <c r="H195" s="291">
        <v>0</v>
      </c>
      <c r="I195" s="291">
        <v>0</v>
      </c>
      <c r="J195" s="291">
        <v>0</v>
      </c>
      <c r="K195" s="293">
        <f>SUM(G195:J195)</f>
        <v>308</v>
      </c>
      <c r="L195" s="294">
        <f t="shared" si="30"/>
        <v>414</v>
      </c>
    </row>
    <row r="196" spans="1:12" x14ac:dyDescent="0.25">
      <c r="A196" s="290" t="s">
        <v>74</v>
      </c>
      <c r="B196" s="290">
        <v>0</v>
      </c>
      <c r="C196" s="291">
        <v>0</v>
      </c>
      <c r="D196" s="291">
        <v>0</v>
      </c>
      <c r="E196" s="291">
        <v>0</v>
      </c>
      <c r="F196" s="293">
        <f>SUM(B196:E196)</f>
        <v>0</v>
      </c>
      <c r="G196" s="291">
        <v>0</v>
      </c>
      <c r="H196" s="291">
        <v>0</v>
      </c>
      <c r="I196" s="291">
        <v>0</v>
      </c>
      <c r="J196" s="291">
        <v>0</v>
      </c>
      <c r="K196" s="293">
        <f>SUM(G196:J196)</f>
        <v>0</v>
      </c>
      <c r="L196" s="294">
        <f t="shared" si="30"/>
        <v>0</v>
      </c>
    </row>
    <row r="197" spans="1:12" x14ac:dyDescent="0.25">
      <c r="A197" s="290" t="s">
        <v>280</v>
      </c>
      <c r="B197" s="290">
        <v>0</v>
      </c>
      <c r="C197" s="291">
        <v>0</v>
      </c>
      <c r="D197" s="291">
        <v>0</v>
      </c>
      <c r="E197" s="291">
        <v>0</v>
      </c>
      <c r="F197" s="293">
        <f>SUM(B197:E197)</f>
        <v>0</v>
      </c>
      <c r="G197" s="291">
        <v>84</v>
      </c>
      <c r="H197" s="291">
        <v>0</v>
      </c>
      <c r="I197" s="291">
        <v>0</v>
      </c>
      <c r="J197" s="291">
        <v>0</v>
      </c>
      <c r="K197" s="293">
        <f>SUM(G197:J197)</f>
        <v>84</v>
      </c>
      <c r="L197" s="294">
        <f t="shared" si="30"/>
        <v>84</v>
      </c>
    </row>
    <row r="198" spans="1:12" x14ac:dyDescent="0.25">
      <c r="A198" s="290" t="s">
        <v>281</v>
      </c>
      <c r="B198" s="290">
        <v>0</v>
      </c>
      <c r="C198" s="291">
        <v>0</v>
      </c>
      <c r="D198" s="291">
        <v>0</v>
      </c>
      <c r="E198" s="291">
        <v>0</v>
      </c>
      <c r="F198" s="293">
        <f>SUM(B198:E198)</f>
        <v>0</v>
      </c>
      <c r="G198" s="291">
        <v>0</v>
      </c>
      <c r="H198" s="291">
        <v>0</v>
      </c>
      <c r="I198" s="291">
        <v>0</v>
      </c>
      <c r="J198" s="291">
        <v>0</v>
      </c>
      <c r="K198" s="293">
        <f>SUM(G198:J198)</f>
        <v>0</v>
      </c>
      <c r="L198" s="294">
        <f t="shared" si="30"/>
        <v>0</v>
      </c>
    </row>
    <row r="199" spans="1:12" ht="8.25" customHeight="1" x14ac:dyDescent="0.25">
      <c r="A199" s="290"/>
      <c r="B199" s="295"/>
      <c r="C199" s="296"/>
      <c r="D199" s="296"/>
      <c r="E199" s="296"/>
      <c r="F199" s="298"/>
      <c r="G199" s="296"/>
      <c r="H199" s="296"/>
      <c r="I199" s="296"/>
      <c r="J199" s="296"/>
      <c r="K199" s="298"/>
      <c r="L199" s="299"/>
    </row>
    <row r="200" spans="1:12" x14ac:dyDescent="0.25">
      <c r="A200" s="300" t="s">
        <v>55</v>
      </c>
      <c r="B200" s="301">
        <f t="shared" ref="B200:K200" si="31">SUM(B194:B198)</f>
        <v>111</v>
      </c>
      <c r="C200" s="302">
        <f t="shared" si="31"/>
        <v>3</v>
      </c>
      <c r="D200" s="302">
        <f t="shared" si="31"/>
        <v>0</v>
      </c>
      <c r="E200" s="302">
        <f t="shared" si="31"/>
        <v>0</v>
      </c>
      <c r="F200" s="304">
        <f t="shared" si="31"/>
        <v>114</v>
      </c>
      <c r="G200" s="302">
        <f t="shared" si="31"/>
        <v>489</v>
      </c>
      <c r="H200" s="302">
        <f t="shared" si="31"/>
        <v>6</v>
      </c>
      <c r="I200" s="302">
        <f t="shared" si="31"/>
        <v>0</v>
      </c>
      <c r="J200" s="302">
        <f t="shared" si="31"/>
        <v>0</v>
      </c>
      <c r="K200" s="304">
        <f t="shared" si="31"/>
        <v>495</v>
      </c>
      <c r="L200" s="305">
        <f t="shared" si="30"/>
        <v>609</v>
      </c>
    </row>
    <row r="201" spans="1:12" ht="7.5" customHeight="1" x14ac:dyDescent="0.25">
      <c r="A201" s="300"/>
      <c r="B201" s="290"/>
      <c r="C201" s="291"/>
      <c r="D201" s="291"/>
      <c r="E201" s="291"/>
      <c r="F201" s="293"/>
      <c r="G201" s="291"/>
      <c r="H201" s="291"/>
      <c r="I201" s="291"/>
      <c r="J201" s="291"/>
      <c r="K201" s="293"/>
      <c r="L201" s="294"/>
    </row>
    <row r="202" spans="1:12" x14ac:dyDescent="0.25">
      <c r="A202" s="313" t="s">
        <v>14</v>
      </c>
      <c r="B202" s="290"/>
      <c r="C202" s="291"/>
      <c r="D202" s="291"/>
      <c r="E202" s="291"/>
      <c r="F202" s="293"/>
      <c r="G202" s="291"/>
      <c r="H202" s="291"/>
      <c r="I202" s="291"/>
      <c r="J202" s="291"/>
      <c r="K202" s="293"/>
      <c r="L202" s="294"/>
    </row>
    <row r="203" spans="1:12" ht="5.25" customHeight="1" x14ac:dyDescent="0.25">
      <c r="A203" s="290"/>
      <c r="B203" s="290"/>
      <c r="C203" s="291"/>
      <c r="D203" s="291"/>
      <c r="E203" s="291"/>
      <c r="F203" s="293"/>
      <c r="G203" s="291"/>
      <c r="H203" s="291"/>
      <c r="I203" s="291"/>
      <c r="J203" s="291"/>
      <c r="K203" s="293"/>
      <c r="L203" s="294"/>
    </row>
    <row r="204" spans="1:12" x14ac:dyDescent="0.25">
      <c r="A204" s="290" t="s">
        <v>292</v>
      </c>
      <c r="B204" s="290">
        <v>0</v>
      </c>
      <c r="C204" s="291">
        <v>0</v>
      </c>
      <c r="D204" s="291">
        <v>0</v>
      </c>
      <c r="E204" s="291">
        <v>0</v>
      </c>
      <c r="F204" s="293">
        <f t="shared" ref="F204:F210" si="32">SUM(B204:E204)</f>
        <v>0</v>
      </c>
      <c r="G204" s="291">
        <v>0</v>
      </c>
      <c r="H204" s="291">
        <v>0</v>
      </c>
      <c r="I204" s="291">
        <v>0</v>
      </c>
      <c r="J204" s="291">
        <v>0</v>
      </c>
      <c r="K204" s="293">
        <f t="shared" ref="K204:K212" si="33">SUM(G204:J204)</f>
        <v>0</v>
      </c>
      <c r="L204" s="294">
        <f t="shared" si="30"/>
        <v>0</v>
      </c>
    </row>
    <row r="205" spans="1:12" x14ac:dyDescent="0.25">
      <c r="A205" s="290" t="s">
        <v>301</v>
      </c>
      <c r="B205" s="290">
        <v>0</v>
      </c>
      <c r="C205" s="291">
        <v>0</v>
      </c>
      <c r="D205" s="291">
        <v>0</v>
      </c>
      <c r="E205" s="291">
        <v>0</v>
      </c>
      <c r="F205" s="293">
        <f t="shared" si="32"/>
        <v>0</v>
      </c>
      <c r="G205" s="291">
        <v>0</v>
      </c>
      <c r="H205" s="291">
        <v>0</v>
      </c>
      <c r="I205" s="291">
        <v>0</v>
      </c>
      <c r="J205" s="291">
        <v>0</v>
      </c>
      <c r="K205" s="293">
        <f t="shared" si="33"/>
        <v>0</v>
      </c>
      <c r="L205" s="294">
        <f t="shared" si="30"/>
        <v>0</v>
      </c>
    </row>
    <row r="206" spans="1:12" x14ac:dyDescent="0.25">
      <c r="A206" s="290" t="s">
        <v>97</v>
      </c>
      <c r="B206" s="290"/>
      <c r="C206" s="291"/>
      <c r="D206" s="291"/>
      <c r="E206" s="291"/>
      <c r="F206" s="293">
        <f t="shared" si="32"/>
        <v>0</v>
      </c>
      <c r="G206" s="291"/>
      <c r="H206" s="291"/>
      <c r="I206" s="291"/>
      <c r="J206" s="291"/>
      <c r="K206" s="293">
        <f t="shared" si="33"/>
        <v>0</v>
      </c>
      <c r="L206" s="294">
        <f t="shared" si="30"/>
        <v>0</v>
      </c>
    </row>
    <row r="207" spans="1:12" x14ac:dyDescent="0.25">
      <c r="A207" s="290" t="s">
        <v>293</v>
      </c>
      <c r="B207" s="290">
        <v>0</v>
      </c>
      <c r="C207" s="291">
        <v>0</v>
      </c>
      <c r="D207" s="291">
        <v>0</v>
      </c>
      <c r="E207" s="291">
        <v>0</v>
      </c>
      <c r="F207" s="293">
        <f t="shared" si="32"/>
        <v>0</v>
      </c>
      <c r="G207" s="291">
        <v>0</v>
      </c>
      <c r="H207" s="291">
        <v>0</v>
      </c>
      <c r="I207" s="291">
        <v>0</v>
      </c>
      <c r="J207" s="291">
        <v>0</v>
      </c>
      <c r="K207" s="293">
        <f t="shared" si="33"/>
        <v>0</v>
      </c>
      <c r="L207" s="294">
        <f t="shared" si="30"/>
        <v>0</v>
      </c>
    </row>
    <row r="208" spans="1:12" x14ac:dyDescent="0.25">
      <c r="A208" s="290" t="s">
        <v>134</v>
      </c>
      <c r="B208" s="290">
        <v>0</v>
      </c>
      <c r="C208" s="291">
        <v>0</v>
      </c>
      <c r="D208" s="291">
        <v>0</v>
      </c>
      <c r="E208" s="291">
        <v>0</v>
      </c>
      <c r="F208" s="293">
        <f t="shared" si="32"/>
        <v>0</v>
      </c>
      <c r="G208" s="291">
        <v>0</v>
      </c>
      <c r="H208" s="291">
        <v>0</v>
      </c>
      <c r="I208" s="291">
        <v>0</v>
      </c>
      <c r="J208" s="291">
        <v>0</v>
      </c>
      <c r="K208" s="293">
        <f t="shared" si="33"/>
        <v>0</v>
      </c>
      <c r="L208" s="294">
        <f t="shared" si="30"/>
        <v>0</v>
      </c>
    </row>
    <row r="209" spans="1:12" x14ac:dyDescent="0.25">
      <c r="A209" s="290" t="s">
        <v>195</v>
      </c>
      <c r="B209" s="290">
        <v>0</v>
      </c>
      <c r="C209" s="291">
        <v>0</v>
      </c>
      <c r="D209" s="291">
        <v>0</v>
      </c>
      <c r="E209" s="291">
        <v>0</v>
      </c>
      <c r="F209" s="293">
        <f t="shared" si="32"/>
        <v>0</v>
      </c>
      <c r="G209" s="291">
        <v>0</v>
      </c>
      <c r="H209" s="291">
        <v>0</v>
      </c>
      <c r="I209" s="291">
        <v>0</v>
      </c>
      <c r="J209" s="291">
        <v>0</v>
      </c>
      <c r="K209" s="293">
        <f t="shared" si="33"/>
        <v>0</v>
      </c>
      <c r="L209" s="294">
        <f t="shared" si="30"/>
        <v>0</v>
      </c>
    </row>
    <row r="210" spans="1:12" x14ac:dyDescent="0.25">
      <c r="A210" s="290" t="s">
        <v>302</v>
      </c>
      <c r="B210" s="290">
        <v>0</v>
      </c>
      <c r="C210" s="291">
        <v>0</v>
      </c>
      <c r="D210" s="291">
        <v>0</v>
      </c>
      <c r="E210" s="291">
        <v>0</v>
      </c>
      <c r="F210" s="293">
        <f t="shared" si="32"/>
        <v>0</v>
      </c>
      <c r="G210" s="291">
        <v>0</v>
      </c>
      <c r="H210" s="291">
        <v>0</v>
      </c>
      <c r="I210" s="291">
        <v>0</v>
      </c>
      <c r="J210" s="291">
        <v>0</v>
      </c>
      <c r="K210" s="293">
        <f t="shared" si="33"/>
        <v>0</v>
      </c>
      <c r="L210" s="294">
        <f t="shared" si="30"/>
        <v>0</v>
      </c>
    </row>
    <row r="211" spans="1:12" x14ac:dyDescent="0.25">
      <c r="A211" s="290" t="s">
        <v>217</v>
      </c>
      <c r="B211" s="290">
        <v>0</v>
      </c>
      <c r="C211" s="291">
        <v>0</v>
      </c>
      <c r="D211" s="291">
        <v>0</v>
      </c>
      <c r="E211" s="291">
        <v>0</v>
      </c>
      <c r="F211" s="293">
        <f>SUM(B211:E211)</f>
        <v>0</v>
      </c>
      <c r="G211" s="291">
        <v>0</v>
      </c>
      <c r="H211" s="291">
        <v>0</v>
      </c>
      <c r="I211" s="291">
        <v>0</v>
      </c>
      <c r="J211" s="291">
        <v>0</v>
      </c>
      <c r="K211" s="293">
        <f t="shared" si="33"/>
        <v>0</v>
      </c>
      <c r="L211" s="294">
        <f t="shared" si="30"/>
        <v>0</v>
      </c>
    </row>
    <row r="212" spans="1:12" x14ac:dyDescent="0.25">
      <c r="A212" s="290" t="s">
        <v>80</v>
      </c>
      <c r="B212" s="290">
        <v>0</v>
      </c>
      <c r="C212" s="291">
        <v>0</v>
      </c>
      <c r="D212" s="291">
        <v>0</v>
      </c>
      <c r="E212" s="291">
        <v>0</v>
      </c>
      <c r="F212" s="293">
        <f>SUM(B212:E212)</f>
        <v>0</v>
      </c>
      <c r="G212" s="291">
        <v>18</v>
      </c>
      <c r="H212" s="291">
        <v>0</v>
      </c>
      <c r="I212" s="291">
        <v>0</v>
      </c>
      <c r="J212" s="291">
        <v>0</v>
      </c>
      <c r="K212" s="293">
        <f t="shared" si="33"/>
        <v>18</v>
      </c>
      <c r="L212" s="294">
        <f t="shared" si="30"/>
        <v>18</v>
      </c>
    </row>
    <row r="213" spans="1:12" ht="7.5" customHeight="1" x14ac:dyDescent="0.25">
      <c r="A213" s="290"/>
      <c r="B213" s="295"/>
      <c r="C213" s="296"/>
      <c r="D213" s="296"/>
      <c r="E213" s="296"/>
      <c r="F213" s="298"/>
      <c r="G213" s="296"/>
      <c r="H213" s="296"/>
      <c r="I213" s="296"/>
      <c r="J213" s="296"/>
      <c r="K213" s="298"/>
      <c r="L213" s="299"/>
    </row>
    <row r="214" spans="1:12" x14ac:dyDescent="0.25">
      <c r="A214" s="300" t="s">
        <v>55</v>
      </c>
      <c r="B214" s="301">
        <f t="shared" ref="B214:K214" si="34">SUM(B204:B212)</f>
        <v>0</v>
      </c>
      <c r="C214" s="302">
        <f t="shared" si="34"/>
        <v>0</v>
      </c>
      <c r="D214" s="302">
        <f t="shared" si="34"/>
        <v>0</v>
      </c>
      <c r="E214" s="302">
        <f t="shared" si="34"/>
        <v>0</v>
      </c>
      <c r="F214" s="304">
        <f t="shared" si="34"/>
        <v>0</v>
      </c>
      <c r="G214" s="302">
        <f t="shared" si="34"/>
        <v>18</v>
      </c>
      <c r="H214" s="302">
        <f t="shared" si="34"/>
        <v>0</v>
      </c>
      <c r="I214" s="302">
        <f t="shared" si="34"/>
        <v>0</v>
      </c>
      <c r="J214" s="302">
        <f t="shared" si="34"/>
        <v>0</v>
      </c>
      <c r="K214" s="304">
        <f t="shared" si="34"/>
        <v>18</v>
      </c>
      <c r="L214" s="305">
        <f t="shared" si="30"/>
        <v>18</v>
      </c>
    </row>
    <row r="215" spans="1:12" ht="8.25" customHeight="1" x14ac:dyDescent="0.25">
      <c r="A215" s="300"/>
      <c r="B215" s="290"/>
      <c r="C215" s="291"/>
      <c r="D215" s="291"/>
      <c r="E215" s="291"/>
      <c r="F215" s="293"/>
      <c r="G215" s="291"/>
      <c r="H215" s="291"/>
      <c r="I215" s="291"/>
      <c r="J215" s="291"/>
      <c r="K215" s="293"/>
      <c r="L215" s="294"/>
    </row>
    <row r="216" spans="1:12" x14ac:dyDescent="0.25">
      <c r="A216" s="313" t="s">
        <v>13</v>
      </c>
      <c r="B216" s="290"/>
      <c r="C216" s="291"/>
      <c r="D216" s="291"/>
      <c r="E216" s="291"/>
      <c r="F216" s="293"/>
      <c r="G216" s="291"/>
      <c r="H216" s="291"/>
      <c r="I216" s="291"/>
      <c r="J216" s="291"/>
      <c r="K216" s="293"/>
      <c r="L216" s="294"/>
    </row>
    <row r="217" spans="1:12" x14ac:dyDescent="0.25">
      <c r="A217" s="290"/>
      <c r="B217" s="290"/>
      <c r="C217" s="291"/>
      <c r="D217" s="291"/>
      <c r="E217" s="291"/>
      <c r="F217" s="293"/>
      <c r="G217" s="291"/>
      <c r="H217" s="291"/>
      <c r="I217" s="291"/>
      <c r="J217" s="291"/>
      <c r="K217" s="293"/>
      <c r="L217" s="294"/>
    </row>
    <row r="218" spans="1:12" x14ac:dyDescent="0.25">
      <c r="A218" s="290" t="s">
        <v>142</v>
      </c>
      <c r="B218" s="290">
        <v>5</v>
      </c>
      <c r="C218" s="291">
        <v>1</v>
      </c>
      <c r="D218" s="291">
        <v>0</v>
      </c>
      <c r="E218" s="291">
        <v>0</v>
      </c>
      <c r="F218" s="293">
        <f>SUM(B218:E218)</f>
        <v>6</v>
      </c>
      <c r="G218" s="291">
        <v>207</v>
      </c>
      <c r="H218" s="291">
        <v>0</v>
      </c>
      <c r="I218" s="291">
        <v>1</v>
      </c>
      <c r="J218" s="291">
        <v>0</v>
      </c>
      <c r="K218" s="293">
        <f>SUM(G218:J218)</f>
        <v>208</v>
      </c>
      <c r="L218" s="294">
        <f>+K218+F218</f>
        <v>214</v>
      </c>
    </row>
    <row r="219" spans="1:12" x14ac:dyDescent="0.25">
      <c r="A219" s="290" t="s">
        <v>113</v>
      </c>
      <c r="B219" s="290">
        <v>0</v>
      </c>
      <c r="C219" s="291">
        <v>0</v>
      </c>
      <c r="D219" s="291">
        <v>0</v>
      </c>
      <c r="E219" s="291">
        <v>0</v>
      </c>
      <c r="F219" s="293">
        <f>SUM(B219:E219)</f>
        <v>0</v>
      </c>
      <c r="G219" s="291">
        <v>0</v>
      </c>
      <c r="H219" s="291">
        <v>0</v>
      </c>
      <c r="I219" s="291">
        <v>0</v>
      </c>
      <c r="J219" s="291">
        <v>0</v>
      </c>
      <c r="K219" s="293">
        <f>SUM(G219:J219)</f>
        <v>0</v>
      </c>
      <c r="L219" s="294">
        <f>+K219+F219</f>
        <v>0</v>
      </c>
    </row>
    <row r="220" spans="1:12" x14ac:dyDescent="0.25">
      <c r="A220" s="290" t="s">
        <v>77</v>
      </c>
      <c r="B220" s="290">
        <v>0</v>
      </c>
      <c r="C220" s="291">
        <v>0</v>
      </c>
      <c r="D220" s="291">
        <v>0</v>
      </c>
      <c r="E220" s="291">
        <v>0</v>
      </c>
      <c r="F220" s="293">
        <f>SUM(B220:E220)</f>
        <v>0</v>
      </c>
      <c r="G220" s="291">
        <v>10</v>
      </c>
      <c r="H220" s="291">
        <v>0</v>
      </c>
      <c r="I220" s="291">
        <v>1</v>
      </c>
      <c r="J220" s="291">
        <v>0</v>
      </c>
      <c r="K220" s="293">
        <f>SUM(G220:J220)</f>
        <v>11</v>
      </c>
      <c r="L220" s="294">
        <f t="shared" si="30"/>
        <v>11</v>
      </c>
    </row>
    <row r="221" spans="1:12" x14ac:dyDescent="0.25">
      <c r="A221" s="290" t="s">
        <v>119</v>
      </c>
      <c r="B221" s="290">
        <v>2</v>
      </c>
      <c r="C221" s="291">
        <v>3</v>
      </c>
      <c r="D221" s="291">
        <v>1</v>
      </c>
      <c r="E221" s="291">
        <v>0</v>
      </c>
      <c r="F221" s="293">
        <f>SUM(B221:E221)</f>
        <v>6</v>
      </c>
      <c r="G221" s="291">
        <v>122</v>
      </c>
      <c r="H221" s="291">
        <v>8</v>
      </c>
      <c r="I221" s="291">
        <v>2</v>
      </c>
      <c r="J221" s="291">
        <v>0</v>
      </c>
      <c r="K221" s="293">
        <f>SUM(G221:J221)</f>
        <v>132</v>
      </c>
      <c r="L221" s="294">
        <f t="shared" si="30"/>
        <v>138</v>
      </c>
    </row>
    <row r="222" spans="1:12" x14ac:dyDescent="0.25">
      <c r="A222" s="290"/>
      <c r="B222" s="295"/>
      <c r="C222" s="296"/>
      <c r="D222" s="296"/>
      <c r="E222" s="296"/>
      <c r="F222" s="298"/>
      <c r="G222" s="296"/>
      <c r="H222" s="296"/>
      <c r="I222" s="296"/>
      <c r="J222" s="296"/>
      <c r="K222" s="298"/>
      <c r="L222" s="299"/>
    </row>
    <row r="223" spans="1:12" x14ac:dyDescent="0.25">
      <c r="A223" s="300" t="s">
        <v>30</v>
      </c>
      <c r="B223" s="301">
        <f t="shared" ref="B223:K223" si="35">SUM(B218:B221)</f>
        <v>7</v>
      </c>
      <c r="C223" s="302">
        <f t="shared" si="35"/>
        <v>4</v>
      </c>
      <c r="D223" s="302">
        <f t="shared" si="35"/>
        <v>1</v>
      </c>
      <c r="E223" s="302">
        <f t="shared" si="35"/>
        <v>0</v>
      </c>
      <c r="F223" s="304">
        <f t="shared" si="35"/>
        <v>12</v>
      </c>
      <c r="G223" s="302">
        <f t="shared" si="35"/>
        <v>339</v>
      </c>
      <c r="H223" s="302">
        <f t="shared" si="35"/>
        <v>8</v>
      </c>
      <c r="I223" s="302">
        <f t="shared" si="35"/>
        <v>4</v>
      </c>
      <c r="J223" s="302">
        <f t="shared" si="35"/>
        <v>0</v>
      </c>
      <c r="K223" s="304">
        <f t="shared" si="35"/>
        <v>351</v>
      </c>
      <c r="L223" s="305">
        <f>+K223+F223</f>
        <v>363</v>
      </c>
    </row>
    <row r="224" spans="1:12" ht="6.75" customHeight="1" thickBot="1" x14ac:dyDescent="0.3">
      <c r="A224" s="186"/>
      <c r="B224" s="200"/>
      <c r="C224" s="201"/>
      <c r="D224" s="201"/>
      <c r="E224" s="201"/>
      <c r="F224" s="203"/>
      <c r="G224" s="187"/>
      <c r="H224" s="187"/>
      <c r="I224" s="187"/>
      <c r="J224" s="187"/>
      <c r="K224" s="189"/>
      <c r="L224" s="185"/>
    </row>
    <row r="225" spans="1:14" s="218" customFormat="1" ht="18" customHeight="1" thickBot="1" x14ac:dyDescent="0.3">
      <c r="A225" s="213" t="s">
        <v>30</v>
      </c>
      <c r="B225" s="214">
        <f>SUM(B7:B223)/2</f>
        <v>544</v>
      </c>
      <c r="C225" s="215">
        <f t="shared" ref="C225:K225" si="36">SUM(C7:C223)/2</f>
        <v>56</v>
      </c>
      <c r="D225" s="215">
        <f t="shared" si="36"/>
        <v>13</v>
      </c>
      <c r="E225" s="215">
        <f t="shared" si="36"/>
        <v>3</v>
      </c>
      <c r="F225" s="246">
        <f t="shared" si="36"/>
        <v>616</v>
      </c>
      <c r="G225" s="215">
        <f t="shared" si="36"/>
        <v>22417</v>
      </c>
      <c r="H225" s="215">
        <f t="shared" si="36"/>
        <v>465</v>
      </c>
      <c r="I225" s="215">
        <f t="shared" si="36"/>
        <v>91</v>
      </c>
      <c r="J225" s="215">
        <f t="shared" si="36"/>
        <v>3</v>
      </c>
      <c r="K225" s="246">
        <f t="shared" si="36"/>
        <v>22976</v>
      </c>
      <c r="L225" s="217">
        <f>+K225+F225</f>
        <v>23592</v>
      </c>
      <c r="N225" s="169"/>
    </row>
    <row r="226" spans="1:14" s="218" customFormat="1" ht="3" customHeight="1" x14ac:dyDescent="0.25">
      <c r="A226" s="219"/>
      <c r="B226" s="220"/>
      <c r="C226" s="220"/>
      <c r="D226" s="220"/>
      <c r="E226" s="220"/>
      <c r="F226" s="220"/>
      <c r="G226" s="220"/>
      <c r="H226" s="220"/>
      <c r="I226" s="220"/>
      <c r="J226" s="220"/>
      <c r="K226" s="220"/>
      <c r="L226" s="220"/>
    </row>
    <row r="227" spans="1:14" s="238" customFormat="1" x14ac:dyDescent="0.25">
      <c r="A227" s="221" t="s">
        <v>111</v>
      </c>
    </row>
    <row r="228" spans="1:14" s="238" customFormat="1" x14ac:dyDescent="0.25">
      <c r="A228" s="221" t="s">
        <v>112</v>
      </c>
    </row>
    <row r="229" spans="1:14" s="238" customFormat="1" x14ac:dyDescent="0.25">
      <c r="A229" s="221" t="s">
        <v>137</v>
      </c>
    </row>
    <row r="230" spans="1:14" s="238" customFormat="1" x14ac:dyDescent="0.25">
      <c r="A230" s="25" t="s">
        <v>136</v>
      </c>
    </row>
  </sheetData>
  <mergeCells count="12">
    <mergeCell ref="L189:L190"/>
    <mergeCell ref="L2:L3"/>
    <mergeCell ref="L37:L38"/>
    <mergeCell ref="L72:L73"/>
    <mergeCell ref="L113:L114"/>
    <mergeCell ref="A150:L150"/>
    <mergeCell ref="A188:L188"/>
    <mergeCell ref="A1:L1"/>
    <mergeCell ref="A36:L36"/>
    <mergeCell ref="A71:L71"/>
    <mergeCell ref="A112:L112"/>
    <mergeCell ref="L151:L152"/>
  </mergeCells>
  <phoneticPr fontId="12" type="noConversion"/>
  <pageMargins left="0.19685039370078741" right="0.19685039370078741" top="0.39370078740157483" bottom="0.39370078740157483" header="0.51181102362204722" footer="0.51181102362204722"/>
  <pageSetup paperSize="9" orientation="landscape" r:id="rId1"/>
  <headerFooter alignWithMargins="0"/>
  <rowBreaks count="2" manualBreakCount="2">
    <brk id="35" max="16383" man="1"/>
    <brk id="7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workbookViewId="0">
      <selection sqref="A1:XFD1048576"/>
    </sheetView>
  </sheetViews>
  <sheetFormatPr defaultColWidth="9.109375" defaultRowHeight="13.2" x14ac:dyDescent="0.25"/>
  <cols>
    <col min="1" max="1" width="3.33203125" style="24" customWidth="1"/>
    <col min="2" max="2" width="22.6640625" style="24" customWidth="1"/>
    <col min="3" max="3" width="12.109375" style="24" customWidth="1"/>
    <col min="4" max="4" width="12.33203125" style="24" customWidth="1"/>
    <col min="5" max="5" width="12.109375" style="24" customWidth="1"/>
    <col min="6" max="6" width="11.88671875" style="24" customWidth="1"/>
    <col min="7" max="7" width="8.88671875" style="24" customWidth="1"/>
    <col min="8" max="8" width="10.33203125" style="24" customWidth="1"/>
    <col min="9" max="9" width="12.109375" style="24" customWidth="1"/>
    <col min="10" max="10" width="11.88671875" style="24" customWidth="1"/>
    <col min="11" max="11" width="12.109375" style="24" customWidth="1"/>
    <col min="12" max="12" width="11.6640625" style="24" customWidth="1"/>
    <col min="13" max="13" width="8.88671875" style="24" customWidth="1"/>
    <col min="14" max="14" width="10.109375" style="24" customWidth="1"/>
    <col min="15" max="15" width="9.88671875" style="23" customWidth="1"/>
    <col min="16" max="16384" width="9.109375" style="24"/>
  </cols>
  <sheetData>
    <row r="1" spans="1:16" ht="24" customHeight="1" thickBot="1" x14ac:dyDescent="0.3">
      <c r="A1" s="635" t="s">
        <v>305</v>
      </c>
      <c r="B1" s="635"/>
      <c r="C1" s="635"/>
      <c r="D1" s="635"/>
      <c r="E1" s="635"/>
      <c r="F1" s="635"/>
      <c r="G1" s="635"/>
      <c r="H1" s="635"/>
      <c r="I1" s="635"/>
      <c r="J1" s="635"/>
      <c r="K1" s="635"/>
      <c r="L1" s="635"/>
      <c r="M1" s="635"/>
      <c r="N1" s="635"/>
      <c r="O1" s="635"/>
    </row>
    <row r="2" spans="1:16" ht="27.75" customHeight="1" thickBot="1" x14ac:dyDescent="0.3">
      <c r="A2" s="327"/>
      <c r="B2" s="636" t="s">
        <v>306</v>
      </c>
      <c r="C2" s="328" t="s">
        <v>307</v>
      </c>
      <c r="D2" s="328"/>
      <c r="E2" s="328"/>
      <c r="F2" s="329"/>
      <c r="G2" s="330"/>
      <c r="H2" s="330"/>
      <c r="I2" s="328" t="s">
        <v>308</v>
      </c>
      <c r="J2" s="328"/>
      <c r="K2" s="328"/>
      <c r="L2" s="329"/>
      <c r="M2" s="330"/>
      <c r="N2" s="330"/>
      <c r="O2" s="331" t="s">
        <v>309</v>
      </c>
    </row>
    <row r="3" spans="1:16" ht="42.75" customHeight="1" x14ac:dyDescent="0.25">
      <c r="A3" s="332" t="s">
        <v>15</v>
      </c>
      <c r="B3" s="637"/>
      <c r="C3" s="333" t="s">
        <v>310</v>
      </c>
      <c r="D3" s="334"/>
      <c r="E3" s="333" t="s">
        <v>311</v>
      </c>
      <c r="F3" s="334"/>
      <c r="G3" s="335" t="s">
        <v>312</v>
      </c>
      <c r="H3" s="336" t="s">
        <v>30</v>
      </c>
      <c r="I3" s="333" t="s">
        <v>310</v>
      </c>
      <c r="J3" s="334"/>
      <c r="K3" s="333" t="s">
        <v>311</v>
      </c>
      <c r="L3" s="334"/>
      <c r="M3" s="335" t="s">
        <v>312</v>
      </c>
      <c r="N3" s="336" t="s">
        <v>30</v>
      </c>
      <c r="O3" s="337" t="s">
        <v>30</v>
      </c>
    </row>
    <row r="4" spans="1:16" ht="63" customHeight="1" thickBot="1" x14ac:dyDescent="0.3">
      <c r="A4" s="338"/>
      <c r="B4" s="638"/>
      <c r="C4" s="339" t="s">
        <v>313</v>
      </c>
      <c r="D4" s="340" t="s">
        <v>314</v>
      </c>
      <c r="E4" s="339" t="s">
        <v>313</v>
      </c>
      <c r="F4" s="340" t="s">
        <v>314</v>
      </c>
      <c r="G4" s="341" t="s">
        <v>315</v>
      </c>
      <c r="H4" s="342"/>
      <c r="I4" s="339" t="s">
        <v>313</v>
      </c>
      <c r="J4" s="340" t="s">
        <v>314</v>
      </c>
      <c r="K4" s="339" t="s">
        <v>313</v>
      </c>
      <c r="L4" s="340" t="s">
        <v>314</v>
      </c>
      <c r="M4" s="341" t="s">
        <v>315</v>
      </c>
      <c r="N4" s="342"/>
      <c r="O4" s="343"/>
    </row>
    <row r="5" spans="1:16" ht="14.25" customHeight="1" x14ac:dyDescent="0.25">
      <c r="A5" s="344">
        <v>1</v>
      </c>
      <c r="B5" s="345" t="s">
        <v>70</v>
      </c>
      <c r="C5" s="346">
        <v>29</v>
      </c>
      <c r="D5" s="347">
        <v>23</v>
      </c>
      <c r="E5" s="346">
        <v>9</v>
      </c>
      <c r="F5" s="347">
        <v>21</v>
      </c>
      <c r="G5" s="345">
        <v>2</v>
      </c>
      <c r="H5" s="348">
        <f t="shared" ref="H5:H37" si="0">SUM(C5:G5)</f>
        <v>84</v>
      </c>
      <c r="I5" s="346">
        <v>169</v>
      </c>
      <c r="J5" s="347">
        <v>12</v>
      </c>
      <c r="K5" s="346">
        <v>20</v>
      </c>
      <c r="L5" s="347">
        <v>147</v>
      </c>
      <c r="M5" s="345">
        <v>14</v>
      </c>
      <c r="N5" s="348">
        <f t="shared" ref="N5:N37" si="1">SUM(I5:M5)</f>
        <v>362</v>
      </c>
      <c r="O5" s="348">
        <f>+N5+H5</f>
        <v>446</v>
      </c>
    </row>
    <row r="6" spans="1:16" ht="14.25" customHeight="1" x14ac:dyDescent="0.25">
      <c r="A6" s="349"/>
      <c r="B6" s="350" t="s">
        <v>316</v>
      </c>
      <c r="C6" s="351">
        <v>22</v>
      </c>
      <c r="D6" s="352">
        <v>4</v>
      </c>
      <c r="E6" s="351">
        <v>4</v>
      </c>
      <c r="F6" s="352">
        <v>10</v>
      </c>
      <c r="G6" s="350">
        <v>0</v>
      </c>
      <c r="H6" s="353">
        <f t="shared" si="0"/>
        <v>40</v>
      </c>
      <c r="I6" s="351">
        <v>22</v>
      </c>
      <c r="J6" s="352">
        <v>5</v>
      </c>
      <c r="K6" s="351">
        <v>35</v>
      </c>
      <c r="L6" s="352">
        <v>71</v>
      </c>
      <c r="M6" s="350">
        <v>0</v>
      </c>
      <c r="N6" s="353">
        <f t="shared" si="1"/>
        <v>133</v>
      </c>
      <c r="O6" s="353">
        <f t="shared" ref="O6:O37" si="2">+N6+H6</f>
        <v>173</v>
      </c>
    </row>
    <row r="7" spans="1:16" ht="14.25" customHeight="1" x14ac:dyDescent="0.25">
      <c r="A7" s="354">
        <v>2</v>
      </c>
      <c r="B7" s="355" t="s">
        <v>71</v>
      </c>
      <c r="C7" s="356">
        <v>202</v>
      </c>
      <c r="D7" s="357">
        <v>117</v>
      </c>
      <c r="E7" s="356">
        <v>3</v>
      </c>
      <c r="F7" s="357">
        <v>66</v>
      </c>
      <c r="G7" s="358">
        <v>1</v>
      </c>
      <c r="H7" s="359">
        <f t="shared" si="0"/>
        <v>389</v>
      </c>
      <c r="I7" s="356">
        <v>231</v>
      </c>
      <c r="J7" s="357">
        <v>28</v>
      </c>
      <c r="K7" s="356">
        <v>155</v>
      </c>
      <c r="L7" s="357">
        <v>572</v>
      </c>
      <c r="M7" s="358">
        <v>13</v>
      </c>
      <c r="N7" s="359">
        <f t="shared" si="1"/>
        <v>999</v>
      </c>
      <c r="O7" s="359">
        <f t="shared" si="2"/>
        <v>1388</v>
      </c>
    </row>
    <row r="8" spans="1:16" ht="14.25" customHeight="1" x14ac:dyDescent="0.25">
      <c r="A8" s="349"/>
      <c r="B8" s="350" t="s">
        <v>317</v>
      </c>
      <c r="C8" s="351">
        <v>5</v>
      </c>
      <c r="D8" s="352">
        <v>3</v>
      </c>
      <c r="E8" s="351">
        <v>1</v>
      </c>
      <c r="F8" s="352">
        <v>13</v>
      </c>
      <c r="G8" s="360">
        <v>0</v>
      </c>
      <c r="H8" s="353">
        <f t="shared" si="0"/>
        <v>22</v>
      </c>
      <c r="I8" s="351">
        <v>59</v>
      </c>
      <c r="J8" s="352">
        <v>13</v>
      </c>
      <c r="K8" s="351">
        <v>12</v>
      </c>
      <c r="L8" s="352">
        <v>318</v>
      </c>
      <c r="M8" s="360">
        <v>0</v>
      </c>
      <c r="N8" s="353">
        <f t="shared" si="1"/>
        <v>402</v>
      </c>
      <c r="O8" s="353">
        <f t="shared" si="2"/>
        <v>424</v>
      </c>
    </row>
    <row r="9" spans="1:16" ht="14.25" customHeight="1" x14ac:dyDescent="0.25">
      <c r="A9" s="354">
        <v>3</v>
      </c>
      <c r="B9" s="355" t="s">
        <v>144</v>
      </c>
      <c r="C9" s="356">
        <v>337</v>
      </c>
      <c r="D9" s="357">
        <v>372</v>
      </c>
      <c r="E9" s="356">
        <v>44</v>
      </c>
      <c r="F9" s="357">
        <v>397</v>
      </c>
      <c r="G9" s="358">
        <v>0</v>
      </c>
      <c r="H9" s="359">
        <f t="shared" si="0"/>
        <v>1150</v>
      </c>
      <c r="I9" s="356">
        <v>172</v>
      </c>
      <c r="J9" s="357">
        <v>32</v>
      </c>
      <c r="K9" s="356">
        <v>97</v>
      </c>
      <c r="L9" s="357">
        <v>2995</v>
      </c>
      <c r="M9" s="358">
        <v>9</v>
      </c>
      <c r="N9" s="359">
        <f t="shared" si="1"/>
        <v>3305</v>
      </c>
      <c r="O9" s="359">
        <f t="shared" si="2"/>
        <v>4455</v>
      </c>
    </row>
    <row r="10" spans="1:16" s="23" customFormat="1" ht="14.25" customHeight="1" x14ac:dyDescent="0.25">
      <c r="A10" s="349"/>
      <c r="B10" s="350" t="s">
        <v>318</v>
      </c>
      <c r="C10" s="351">
        <v>0</v>
      </c>
      <c r="D10" s="352">
        <v>0</v>
      </c>
      <c r="E10" s="351">
        <v>0</v>
      </c>
      <c r="F10" s="352">
        <v>0</v>
      </c>
      <c r="G10" s="360">
        <v>0</v>
      </c>
      <c r="H10" s="353">
        <f t="shared" si="0"/>
        <v>0</v>
      </c>
      <c r="I10" s="351">
        <v>5</v>
      </c>
      <c r="J10" s="352">
        <v>2</v>
      </c>
      <c r="K10" s="351">
        <v>13</v>
      </c>
      <c r="L10" s="352">
        <v>31</v>
      </c>
      <c r="M10" s="360">
        <v>1</v>
      </c>
      <c r="N10" s="353">
        <f t="shared" si="1"/>
        <v>52</v>
      </c>
      <c r="O10" s="353">
        <f t="shared" si="2"/>
        <v>52</v>
      </c>
    </row>
    <row r="11" spans="1:16" ht="14.25" customHeight="1" x14ac:dyDescent="0.25">
      <c r="A11" s="349">
        <v>4</v>
      </c>
      <c r="B11" s="350" t="s">
        <v>72</v>
      </c>
      <c r="C11" s="351">
        <v>367</v>
      </c>
      <c r="D11" s="352">
        <v>130</v>
      </c>
      <c r="E11" s="351">
        <v>27</v>
      </c>
      <c r="F11" s="352">
        <v>114</v>
      </c>
      <c r="G11" s="350">
        <v>6</v>
      </c>
      <c r="H11" s="353">
        <f t="shared" si="0"/>
        <v>644</v>
      </c>
      <c r="I11" s="351">
        <v>294</v>
      </c>
      <c r="J11" s="352">
        <v>84</v>
      </c>
      <c r="K11" s="351">
        <v>178</v>
      </c>
      <c r="L11" s="352">
        <v>340</v>
      </c>
      <c r="M11" s="350">
        <v>40</v>
      </c>
      <c r="N11" s="353">
        <f t="shared" si="1"/>
        <v>936</v>
      </c>
      <c r="O11" s="361">
        <f t="shared" si="2"/>
        <v>1580</v>
      </c>
    </row>
    <row r="12" spans="1:16" ht="14.25" customHeight="1" x14ac:dyDescent="0.25">
      <c r="A12" s="349">
        <v>5</v>
      </c>
      <c r="B12" s="350" t="s">
        <v>145</v>
      </c>
      <c r="C12" s="351">
        <v>52</v>
      </c>
      <c r="D12" s="352">
        <v>18</v>
      </c>
      <c r="E12" s="351">
        <v>3</v>
      </c>
      <c r="F12" s="352">
        <v>8</v>
      </c>
      <c r="G12" s="350">
        <v>1</v>
      </c>
      <c r="H12" s="353">
        <f t="shared" si="0"/>
        <v>82</v>
      </c>
      <c r="I12" s="351">
        <v>99</v>
      </c>
      <c r="J12" s="352">
        <v>46</v>
      </c>
      <c r="K12" s="351">
        <v>52</v>
      </c>
      <c r="L12" s="352">
        <v>174</v>
      </c>
      <c r="M12" s="350">
        <v>8</v>
      </c>
      <c r="N12" s="353">
        <f t="shared" si="1"/>
        <v>379</v>
      </c>
      <c r="O12" s="353">
        <f t="shared" si="2"/>
        <v>461</v>
      </c>
    </row>
    <row r="13" spans="1:16" ht="14.25" customHeight="1" x14ac:dyDescent="0.25">
      <c r="A13" s="349">
        <v>6</v>
      </c>
      <c r="B13" s="350" t="s">
        <v>146</v>
      </c>
      <c r="C13" s="351">
        <v>32</v>
      </c>
      <c r="D13" s="352">
        <v>53</v>
      </c>
      <c r="E13" s="351">
        <v>5</v>
      </c>
      <c r="F13" s="352">
        <v>36</v>
      </c>
      <c r="G13" s="350">
        <v>0</v>
      </c>
      <c r="H13" s="353">
        <f t="shared" si="0"/>
        <v>126</v>
      </c>
      <c r="I13" s="351">
        <v>176</v>
      </c>
      <c r="J13" s="352">
        <v>53</v>
      </c>
      <c r="K13" s="351">
        <v>111</v>
      </c>
      <c r="L13" s="352">
        <v>190</v>
      </c>
      <c r="M13" s="350">
        <v>19</v>
      </c>
      <c r="N13" s="353">
        <f t="shared" si="1"/>
        <v>549</v>
      </c>
      <c r="O13" s="353">
        <f t="shared" si="2"/>
        <v>675</v>
      </c>
      <c r="P13" s="39"/>
    </row>
    <row r="14" spans="1:16" ht="14.25" customHeight="1" x14ac:dyDescent="0.25">
      <c r="A14" s="354">
        <v>7</v>
      </c>
      <c r="B14" s="355" t="s">
        <v>147</v>
      </c>
      <c r="C14" s="356">
        <v>194</v>
      </c>
      <c r="D14" s="357">
        <v>198</v>
      </c>
      <c r="E14" s="356">
        <v>5</v>
      </c>
      <c r="F14" s="357">
        <v>62</v>
      </c>
      <c r="G14" s="358">
        <v>37</v>
      </c>
      <c r="H14" s="359">
        <f>SUM(C14:G14)</f>
        <v>496</v>
      </c>
      <c r="I14" s="356">
        <v>235</v>
      </c>
      <c r="J14" s="357">
        <v>48</v>
      </c>
      <c r="K14" s="356">
        <v>206</v>
      </c>
      <c r="L14" s="357">
        <v>274</v>
      </c>
      <c r="M14" s="358">
        <v>67</v>
      </c>
      <c r="N14" s="359">
        <f t="shared" si="1"/>
        <v>830</v>
      </c>
      <c r="O14" s="359">
        <f t="shared" si="2"/>
        <v>1326</v>
      </c>
    </row>
    <row r="15" spans="1:16" ht="14.25" customHeight="1" x14ac:dyDescent="0.25">
      <c r="A15" s="354"/>
      <c r="B15" s="355" t="s">
        <v>319</v>
      </c>
      <c r="C15" s="362">
        <v>62</v>
      </c>
      <c r="D15" s="363">
        <v>43</v>
      </c>
      <c r="E15" s="362">
        <v>0</v>
      </c>
      <c r="F15" s="363">
        <v>5</v>
      </c>
      <c r="G15" s="355">
        <v>0</v>
      </c>
      <c r="H15" s="359">
        <f t="shared" si="0"/>
        <v>110</v>
      </c>
      <c r="I15" s="362">
        <v>97</v>
      </c>
      <c r="J15" s="363">
        <v>31</v>
      </c>
      <c r="K15" s="362">
        <v>54</v>
      </c>
      <c r="L15" s="363">
        <v>55</v>
      </c>
      <c r="M15" s="355">
        <v>1</v>
      </c>
      <c r="N15" s="359">
        <f t="shared" si="1"/>
        <v>238</v>
      </c>
      <c r="O15" s="359">
        <f t="shared" si="2"/>
        <v>348</v>
      </c>
    </row>
    <row r="16" spans="1:16" ht="14.25" customHeight="1" x14ac:dyDescent="0.25">
      <c r="A16" s="349"/>
      <c r="B16" s="350" t="s">
        <v>320</v>
      </c>
      <c r="C16" s="351">
        <v>106</v>
      </c>
      <c r="D16" s="352">
        <v>60</v>
      </c>
      <c r="E16" s="351">
        <v>1</v>
      </c>
      <c r="F16" s="352">
        <v>8</v>
      </c>
      <c r="G16" s="360">
        <v>0</v>
      </c>
      <c r="H16" s="353">
        <f t="shared" si="0"/>
        <v>175</v>
      </c>
      <c r="I16" s="351">
        <v>91</v>
      </c>
      <c r="J16" s="352">
        <v>40</v>
      </c>
      <c r="K16" s="351">
        <v>107</v>
      </c>
      <c r="L16" s="352">
        <v>110</v>
      </c>
      <c r="M16" s="360">
        <v>8</v>
      </c>
      <c r="N16" s="353">
        <f t="shared" si="1"/>
        <v>356</v>
      </c>
      <c r="O16" s="353">
        <f t="shared" si="2"/>
        <v>531</v>
      </c>
    </row>
    <row r="17" spans="1:15" x14ac:dyDescent="0.25">
      <c r="A17" s="349">
        <v>8</v>
      </c>
      <c r="B17" s="350" t="s">
        <v>148</v>
      </c>
      <c r="C17" s="351">
        <v>17</v>
      </c>
      <c r="D17" s="352">
        <v>0</v>
      </c>
      <c r="E17" s="351">
        <v>1</v>
      </c>
      <c r="F17" s="352">
        <v>1</v>
      </c>
      <c r="G17" s="350">
        <v>2</v>
      </c>
      <c r="H17" s="353">
        <f t="shared" si="0"/>
        <v>21</v>
      </c>
      <c r="I17" s="351">
        <v>52</v>
      </c>
      <c r="J17" s="352">
        <v>12</v>
      </c>
      <c r="K17" s="351">
        <v>23</v>
      </c>
      <c r="L17" s="352">
        <v>47</v>
      </c>
      <c r="M17" s="350">
        <v>4</v>
      </c>
      <c r="N17" s="353">
        <f t="shared" si="1"/>
        <v>138</v>
      </c>
      <c r="O17" s="361">
        <f t="shared" si="2"/>
        <v>159</v>
      </c>
    </row>
    <row r="18" spans="1:15" x14ac:dyDescent="0.25">
      <c r="A18" s="349">
        <v>9</v>
      </c>
      <c r="B18" s="350" t="s">
        <v>149</v>
      </c>
      <c r="C18" s="351">
        <v>48</v>
      </c>
      <c r="D18" s="352">
        <v>26</v>
      </c>
      <c r="E18" s="351">
        <v>17</v>
      </c>
      <c r="F18" s="352">
        <v>52</v>
      </c>
      <c r="G18" s="350">
        <v>2</v>
      </c>
      <c r="H18" s="353">
        <f t="shared" si="0"/>
        <v>145</v>
      </c>
      <c r="I18" s="351">
        <v>148</v>
      </c>
      <c r="J18" s="352">
        <v>23</v>
      </c>
      <c r="K18" s="351">
        <v>68</v>
      </c>
      <c r="L18" s="352">
        <v>195</v>
      </c>
      <c r="M18" s="350">
        <v>12</v>
      </c>
      <c r="N18" s="353">
        <f t="shared" si="1"/>
        <v>446</v>
      </c>
      <c r="O18" s="361">
        <f t="shared" si="2"/>
        <v>591</v>
      </c>
    </row>
    <row r="19" spans="1:15" x14ac:dyDescent="0.25">
      <c r="A19" s="354">
        <v>10</v>
      </c>
      <c r="B19" s="355" t="s">
        <v>150</v>
      </c>
      <c r="C19" s="356">
        <v>502</v>
      </c>
      <c r="D19" s="357">
        <v>197</v>
      </c>
      <c r="E19" s="356">
        <v>30</v>
      </c>
      <c r="F19" s="357">
        <v>176</v>
      </c>
      <c r="G19" s="358">
        <v>0</v>
      </c>
      <c r="H19" s="359">
        <f t="shared" si="0"/>
        <v>905</v>
      </c>
      <c r="I19" s="356">
        <v>752</v>
      </c>
      <c r="J19" s="357">
        <v>136</v>
      </c>
      <c r="K19" s="356">
        <v>866</v>
      </c>
      <c r="L19" s="357">
        <v>1534</v>
      </c>
      <c r="M19" s="358">
        <v>77</v>
      </c>
      <c r="N19" s="359">
        <f t="shared" si="1"/>
        <v>3365</v>
      </c>
      <c r="O19" s="359">
        <f t="shared" si="2"/>
        <v>4270</v>
      </c>
    </row>
    <row r="20" spans="1:15" x14ac:dyDescent="0.25">
      <c r="A20" s="349"/>
      <c r="B20" s="350" t="s">
        <v>321</v>
      </c>
      <c r="C20" s="351">
        <v>94</v>
      </c>
      <c r="D20" s="352">
        <v>30</v>
      </c>
      <c r="E20" s="351">
        <v>6</v>
      </c>
      <c r="F20" s="352">
        <v>21</v>
      </c>
      <c r="G20" s="360">
        <v>0</v>
      </c>
      <c r="H20" s="353">
        <f t="shared" si="0"/>
        <v>151</v>
      </c>
      <c r="I20" s="351">
        <v>136</v>
      </c>
      <c r="J20" s="352">
        <v>31</v>
      </c>
      <c r="K20" s="351">
        <v>134</v>
      </c>
      <c r="L20" s="352">
        <v>174</v>
      </c>
      <c r="M20" s="360">
        <v>2</v>
      </c>
      <c r="N20" s="353">
        <f t="shared" si="1"/>
        <v>477</v>
      </c>
      <c r="O20" s="353">
        <f t="shared" si="2"/>
        <v>628</v>
      </c>
    </row>
    <row r="21" spans="1:15" x14ac:dyDescent="0.25">
      <c r="A21" s="354">
        <v>11</v>
      </c>
      <c r="B21" s="355" t="s">
        <v>151</v>
      </c>
      <c r="C21" s="356">
        <v>50</v>
      </c>
      <c r="D21" s="357">
        <v>14</v>
      </c>
      <c r="E21" s="356">
        <v>8</v>
      </c>
      <c r="F21" s="357">
        <v>6</v>
      </c>
      <c r="G21" s="358">
        <v>5</v>
      </c>
      <c r="H21" s="359">
        <f t="shared" si="0"/>
        <v>83</v>
      </c>
      <c r="I21" s="356">
        <v>88</v>
      </c>
      <c r="J21" s="357">
        <v>4</v>
      </c>
      <c r="K21" s="356">
        <v>79</v>
      </c>
      <c r="L21" s="357">
        <v>69</v>
      </c>
      <c r="M21" s="358">
        <v>22</v>
      </c>
      <c r="N21" s="359">
        <f t="shared" si="1"/>
        <v>262</v>
      </c>
      <c r="O21" s="359">
        <f t="shared" si="2"/>
        <v>345</v>
      </c>
    </row>
    <row r="22" spans="1:15" x14ac:dyDescent="0.25">
      <c r="A22" s="354"/>
      <c r="B22" s="355" t="s">
        <v>322</v>
      </c>
      <c r="C22" s="362">
        <v>11</v>
      </c>
      <c r="D22" s="363">
        <v>0</v>
      </c>
      <c r="E22" s="362">
        <v>0</v>
      </c>
      <c r="F22" s="363">
        <v>0</v>
      </c>
      <c r="G22" s="364">
        <v>0</v>
      </c>
      <c r="H22" s="359">
        <f t="shared" si="0"/>
        <v>11</v>
      </c>
      <c r="I22" s="362">
        <v>0</v>
      </c>
      <c r="J22" s="363">
        <v>0</v>
      </c>
      <c r="K22" s="362">
        <v>0</v>
      </c>
      <c r="L22" s="363">
        <v>0</v>
      </c>
      <c r="M22" s="364">
        <v>0</v>
      </c>
      <c r="N22" s="359">
        <f t="shared" si="1"/>
        <v>0</v>
      </c>
      <c r="O22" s="359">
        <f t="shared" si="2"/>
        <v>11</v>
      </c>
    </row>
    <row r="23" spans="1:15" x14ac:dyDescent="0.25">
      <c r="A23" s="349"/>
      <c r="B23" s="350" t="s">
        <v>323</v>
      </c>
      <c r="C23" s="351">
        <v>57</v>
      </c>
      <c r="D23" s="352">
        <v>14</v>
      </c>
      <c r="E23" s="351">
        <v>9</v>
      </c>
      <c r="F23" s="352">
        <v>7</v>
      </c>
      <c r="G23" s="360">
        <v>0</v>
      </c>
      <c r="H23" s="353">
        <f t="shared" si="0"/>
        <v>87</v>
      </c>
      <c r="I23" s="351">
        <v>45</v>
      </c>
      <c r="J23" s="352">
        <v>2</v>
      </c>
      <c r="K23" s="351">
        <v>79</v>
      </c>
      <c r="L23" s="352">
        <v>69</v>
      </c>
      <c r="M23" s="360">
        <v>0</v>
      </c>
      <c r="N23" s="353">
        <f t="shared" si="1"/>
        <v>195</v>
      </c>
      <c r="O23" s="353">
        <f t="shared" si="2"/>
        <v>282</v>
      </c>
    </row>
    <row r="24" spans="1:15" x14ac:dyDescent="0.25">
      <c r="A24" s="354">
        <v>12</v>
      </c>
      <c r="B24" s="355" t="s">
        <v>133</v>
      </c>
      <c r="C24" s="356">
        <v>170</v>
      </c>
      <c r="D24" s="357">
        <v>1</v>
      </c>
      <c r="E24" s="356">
        <v>6</v>
      </c>
      <c r="F24" s="357">
        <v>20</v>
      </c>
      <c r="G24" s="358">
        <v>26</v>
      </c>
      <c r="H24" s="359">
        <f t="shared" si="0"/>
        <v>223</v>
      </c>
      <c r="I24" s="356">
        <v>203</v>
      </c>
      <c r="J24" s="357">
        <v>26</v>
      </c>
      <c r="K24" s="356">
        <v>246</v>
      </c>
      <c r="L24" s="357">
        <v>193</v>
      </c>
      <c r="M24" s="358">
        <v>45</v>
      </c>
      <c r="N24" s="359">
        <f t="shared" si="1"/>
        <v>713</v>
      </c>
      <c r="O24" s="359">
        <f t="shared" si="2"/>
        <v>936</v>
      </c>
    </row>
    <row r="25" spans="1:15" x14ac:dyDescent="0.25">
      <c r="A25" s="354"/>
      <c r="B25" s="355" t="s">
        <v>324</v>
      </c>
      <c r="C25" s="362">
        <v>66</v>
      </c>
      <c r="D25" s="363">
        <v>6</v>
      </c>
      <c r="E25" s="362">
        <v>10</v>
      </c>
      <c r="F25" s="363">
        <v>10</v>
      </c>
      <c r="G25" s="355">
        <v>0</v>
      </c>
      <c r="H25" s="359">
        <f t="shared" si="0"/>
        <v>92</v>
      </c>
      <c r="I25" s="362">
        <v>48</v>
      </c>
      <c r="J25" s="363">
        <v>4</v>
      </c>
      <c r="K25" s="362">
        <v>59</v>
      </c>
      <c r="L25" s="363">
        <v>28</v>
      </c>
      <c r="M25" s="355">
        <v>1</v>
      </c>
      <c r="N25" s="359">
        <f t="shared" si="1"/>
        <v>140</v>
      </c>
      <c r="O25" s="359">
        <f t="shared" si="2"/>
        <v>232</v>
      </c>
    </row>
    <row r="26" spans="1:15" x14ac:dyDescent="0.25">
      <c r="A26" s="354"/>
      <c r="B26" s="355" t="s">
        <v>325</v>
      </c>
      <c r="C26" s="362">
        <v>5</v>
      </c>
      <c r="D26" s="363">
        <v>0</v>
      </c>
      <c r="E26" s="362">
        <v>1</v>
      </c>
      <c r="F26" s="363">
        <v>1</v>
      </c>
      <c r="G26" s="355">
        <v>0</v>
      </c>
      <c r="H26" s="359">
        <f t="shared" si="0"/>
        <v>7</v>
      </c>
      <c r="I26" s="362">
        <v>119</v>
      </c>
      <c r="J26" s="363">
        <v>6</v>
      </c>
      <c r="K26" s="362">
        <v>63</v>
      </c>
      <c r="L26" s="363">
        <v>33</v>
      </c>
      <c r="M26" s="355">
        <v>0</v>
      </c>
      <c r="N26" s="359">
        <f t="shared" si="1"/>
        <v>221</v>
      </c>
      <c r="O26" s="359">
        <f t="shared" si="2"/>
        <v>228</v>
      </c>
    </row>
    <row r="27" spans="1:15" x14ac:dyDescent="0.25">
      <c r="A27" s="354"/>
      <c r="B27" s="355" t="s">
        <v>326</v>
      </c>
      <c r="C27" s="362">
        <v>11</v>
      </c>
      <c r="D27" s="363">
        <v>1</v>
      </c>
      <c r="E27" s="362">
        <v>2</v>
      </c>
      <c r="F27" s="363">
        <v>1</v>
      </c>
      <c r="G27" s="355">
        <v>0</v>
      </c>
      <c r="H27" s="359">
        <f t="shared" si="0"/>
        <v>15</v>
      </c>
      <c r="I27" s="362">
        <v>0</v>
      </c>
      <c r="J27" s="363">
        <v>0</v>
      </c>
      <c r="K27" s="362">
        <v>0</v>
      </c>
      <c r="L27" s="363">
        <v>0</v>
      </c>
      <c r="M27" s="355">
        <v>0</v>
      </c>
      <c r="N27" s="359">
        <f t="shared" si="1"/>
        <v>0</v>
      </c>
      <c r="O27" s="359">
        <f t="shared" si="2"/>
        <v>15</v>
      </c>
    </row>
    <row r="28" spans="1:15" x14ac:dyDescent="0.25">
      <c r="A28" s="349"/>
      <c r="B28" s="350" t="s">
        <v>327</v>
      </c>
      <c r="C28" s="351">
        <v>206</v>
      </c>
      <c r="D28" s="352">
        <v>8</v>
      </c>
      <c r="E28" s="351">
        <v>15</v>
      </c>
      <c r="F28" s="352">
        <v>8</v>
      </c>
      <c r="G28" s="360">
        <v>0</v>
      </c>
      <c r="H28" s="353">
        <f t="shared" si="0"/>
        <v>237</v>
      </c>
      <c r="I28" s="351">
        <v>268</v>
      </c>
      <c r="J28" s="352">
        <v>37</v>
      </c>
      <c r="K28" s="351">
        <v>111</v>
      </c>
      <c r="L28" s="352">
        <v>35</v>
      </c>
      <c r="M28" s="360">
        <v>0</v>
      </c>
      <c r="N28" s="353">
        <f t="shared" si="1"/>
        <v>451</v>
      </c>
      <c r="O28" s="353">
        <f t="shared" si="2"/>
        <v>688</v>
      </c>
    </row>
    <row r="29" spans="1:15" x14ac:dyDescent="0.25">
      <c r="A29" s="365">
        <v>13</v>
      </c>
      <c r="B29" s="366" t="s">
        <v>152</v>
      </c>
      <c r="C29" s="351">
        <v>90</v>
      </c>
      <c r="D29" s="352">
        <v>0</v>
      </c>
      <c r="E29" s="351">
        <v>1</v>
      </c>
      <c r="F29" s="352">
        <v>0</v>
      </c>
      <c r="G29" s="350">
        <v>3</v>
      </c>
      <c r="H29" s="353">
        <f t="shared" si="0"/>
        <v>94</v>
      </c>
      <c r="I29" s="351">
        <v>22</v>
      </c>
      <c r="J29" s="352">
        <v>5</v>
      </c>
      <c r="K29" s="351">
        <v>22</v>
      </c>
      <c r="L29" s="352">
        <v>11</v>
      </c>
      <c r="M29" s="350">
        <v>5</v>
      </c>
      <c r="N29" s="353">
        <f t="shared" si="1"/>
        <v>65</v>
      </c>
      <c r="O29" s="361">
        <f t="shared" si="2"/>
        <v>159</v>
      </c>
    </row>
    <row r="30" spans="1:15" x14ac:dyDescent="0.25">
      <c r="A30" s="354">
        <v>14</v>
      </c>
      <c r="B30" s="355" t="s">
        <v>153</v>
      </c>
      <c r="C30" s="356">
        <v>66</v>
      </c>
      <c r="D30" s="357">
        <v>7</v>
      </c>
      <c r="E30" s="356">
        <v>14</v>
      </c>
      <c r="F30" s="357">
        <v>11</v>
      </c>
      <c r="G30" s="358">
        <v>18</v>
      </c>
      <c r="H30" s="359">
        <f t="shared" si="0"/>
        <v>116</v>
      </c>
      <c r="I30" s="356">
        <v>264</v>
      </c>
      <c r="J30" s="357">
        <v>10</v>
      </c>
      <c r="K30" s="356">
        <v>66</v>
      </c>
      <c r="L30" s="357">
        <v>43</v>
      </c>
      <c r="M30" s="358">
        <v>29</v>
      </c>
      <c r="N30" s="359">
        <f t="shared" si="1"/>
        <v>412</v>
      </c>
      <c r="O30" s="359">
        <f t="shared" si="2"/>
        <v>528</v>
      </c>
    </row>
    <row r="31" spans="1:15" x14ac:dyDescent="0.25">
      <c r="A31" s="349"/>
      <c r="B31" s="350" t="s">
        <v>328</v>
      </c>
      <c r="C31" s="351">
        <v>34</v>
      </c>
      <c r="D31" s="352">
        <v>10</v>
      </c>
      <c r="E31" s="351">
        <v>3</v>
      </c>
      <c r="F31" s="352">
        <v>6</v>
      </c>
      <c r="G31" s="360">
        <v>0</v>
      </c>
      <c r="H31" s="353">
        <f t="shared" si="0"/>
        <v>53</v>
      </c>
      <c r="I31" s="351">
        <v>64</v>
      </c>
      <c r="J31" s="352">
        <v>2</v>
      </c>
      <c r="K31" s="351">
        <v>18</v>
      </c>
      <c r="L31" s="352">
        <v>8</v>
      </c>
      <c r="M31" s="360">
        <v>0</v>
      </c>
      <c r="N31" s="353">
        <f t="shared" si="1"/>
        <v>92</v>
      </c>
      <c r="O31" s="353">
        <f t="shared" si="2"/>
        <v>145</v>
      </c>
    </row>
    <row r="32" spans="1:15" x14ac:dyDescent="0.25">
      <c r="A32" s="354">
        <v>15</v>
      </c>
      <c r="B32" s="355" t="s">
        <v>73</v>
      </c>
      <c r="C32" s="356">
        <v>151</v>
      </c>
      <c r="D32" s="357">
        <v>27</v>
      </c>
      <c r="E32" s="356">
        <v>1</v>
      </c>
      <c r="F32" s="357">
        <v>12</v>
      </c>
      <c r="G32" s="358">
        <v>0</v>
      </c>
      <c r="H32" s="359">
        <f t="shared" si="0"/>
        <v>191</v>
      </c>
      <c r="I32" s="356">
        <v>321</v>
      </c>
      <c r="J32" s="357">
        <v>84</v>
      </c>
      <c r="K32" s="356">
        <v>121</v>
      </c>
      <c r="L32" s="357">
        <v>54</v>
      </c>
      <c r="M32" s="358">
        <v>6</v>
      </c>
      <c r="N32" s="359">
        <f t="shared" si="1"/>
        <v>586</v>
      </c>
      <c r="O32" s="359">
        <f t="shared" si="2"/>
        <v>777</v>
      </c>
    </row>
    <row r="33" spans="1:15" x14ac:dyDescent="0.25">
      <c r="A33" s="354"/>
      <c r="B33" s="355" t="s">
        <v>329</v>
      </c>
      <c r="C33" s="362">
        <v>59</v>
      </c>
      <c r="D33" s="363">
        <v>2</v>
      </c>
      <c r="E33" s="362">
        <v>3</v>
      </c>
      <c r="F33" s="363">
        <v>1</v>
      </c>
      <c r="G33" s="355">
        <v>0</v>
      </c>
      <c r="H33" s="359">
        <f t="shared" si="0"/>
        <v>65</v>
      </c>
      <c r="I33" s="362">
        <v>8</v>
      </c>
      <c r="J33" s="363">
        <v>0</v>
      </c>
      <c r="K33" s="362">
        <v>2</v>
      </c>
      <c r="L33" s="363">
        <v>1</v>
      </c>
      <c r="M33" s="355">
        <v>0</v>
      </c>
      <c r="N33" s="359">
        <f t="shared" si="1"/>
        <v>11</v>
      </c>
      <c r="O33" s="359">
        <f t="shared" si="2"/>
        <v>76</v>
      </c>
    </row>
    <row r="34" spans="1:15" x14ac:dyDescent="0.25">
      <c r="A34" s="349"/>
      <c r="B34" s="350" t="s">
        <v>330</v>
      </c>
      <c r="C34" s="351">
        <v>17</v>
      </c>
      <c r="D34" s="352">
        <v>0</v>
      </c>
      <c r="E34" s="351">
        <v>0</v>
      </c>
      <c r="F34" s="352">
        <v>0</v>
      </c>
      <c r="G34" s="360">
        <v>0</v>
      </c>
      <c r="H34" s="353">
        <f t="shared" si="0"/>
        <v>17</v>
      </c>
      <c r="I34" s="351">
        <v>85</v>
      </c>
      <c r="J34" s="352">
        <v>0</v>
      </c>
      <c r="K34" s="351">
        <v>4</v>
      </c>
      <c r="L34" s="352">
        <v>0</v>
      </c>
      <c r="M34" s="360">
        <v>0</v>
      </c>
      <c r="N34" s="353">
        <f t="shared" si="1"/>
        <v>89</v>
      </c>
      <c r="O34" s="353">
        <f t="shared" si="2"/>
        <v>106</v>
      </c>
    </row>
    <row r="35" spans="1:15" x14ac:dyDescent="0.25">
      <c r="A35" s="354">
        <v>16</v>
      </c>
      <c r="B35" s="355" t="s">
        <v>154</v>
      </c>
      <c r="C35" s="356">
        <v>18</v>
      </c>
      <c r="D35" s="357">
        <v>6</v>
      </c>
      <c r="E35" s="356">
        <v>3</v>
      </c>
      <c r="F35" s="357">
        <v>1</v>
      </c>
      <c r="G35" s="358">
        <v>3</v>
      </c>
      <c r="H35" s="359">
        <f t="shared" si="0"/>
        <v>31</v>
      </c>
      <c r="I35" s="356">
        <v>117</v>
      </c>
      <c r="J35" s="357">
        <v>0</v>
      </c>
      <c r="K35" s="356">
        <v>36</v>
      </c>
      <c r="L35" s="357">
        <v>14</v>
      </c>
      <c r="M35" s="358">
        <v>2</v>
      </c>
      <c r="N35" s="359">
        <f t="shared" si="1"/>
        <v>169</v>
      </c>
      <c r="O35" s="359">
        <f t="shared" si="2"/>
        <v>200</v>
      </c>
    </row>
    <row r="36" spans="1:15" x14ac:dyDescent="0.25">
      <c r="A36" s="354"/>
      <c r="B36" s="355" t="s">
        <v>331</v>
      </c>
      <c r="C36" s="362">
        <v>112</v>
      </c>
      <c r="D36" s="363">
        <v>0</v>
      </c>
      <c r="E36" s="362">
        <v>0</v>
      </c>
      <c r="F36" s="363">
        <v>0</v>
      </c>
      <c r="G36" s="355">
        <v>0</v>
      </c>
      <c r="H36" s="359">
        <f t="shared" si="0"/>
        <v>112</v>
      </c>
      <c r="I36" s="362">
        <v>31</v>
      </c>
      <c r="J36" s="363">
        <v>0</v>
      </c>
      <c r="K36" s="362">
        <v>0</v>
      </c>
      <c r="L36" s="363">
        <v>0</v>
      </c>
      <c r="M36" s="355">
        <v>0</v>
      </c>
      <c r="N36" s="359">
        <f t="shared" si="1"/>
        <v>31</v>
      </c>
      <c r="O36" s="359">
        <f t="shared" si="2"/>
        <v>143</v>
      </c>
    </row>
    <row r="37" spans="1:15" ht="13.8" thickBot="1" x14ac:dyDescent="0.3">
      <c r="A37" s="367"/>
      <c r="B37" s="368" t="s">
        <v>332</v>
      </c>
      <c r="C37" s="369">
        <v>6</v>
      </c>
      <c r="D37" s="370">
        <v>3</v>
      </c>
      <c r="E37" s="371">
        <v>1</v>
      </c>
      <c r="F37" s="372">
        <v>4</v>
      </c>
      <c r="G37" s="368">
        <v>0</v>
      </c>
      <c r="H37" s="373">
        <f t="shared" si="0"/>
        <v>14</v>
      </c>
      <c r="I37" s="369">
        <v>78</v>
      </c>
      <c r="J37" s="370">
        <v>13</v>
      </c>
      <c r="K37" s="371">
        <v>18</v>
      </c>
      <c r="L37" s="372">
        <v>29</v>
      </c>
      <c r="M37" s="368">
        <v>0</v>
      </c>
      <c r="N37" s="373">
        <f t="shared" si="1"/>
        <v>138</v>
      </c>
      <c r="O37" s="373">
        <f t="shared" si="2"/>
        <v>152</v>
      </c>
    </row>
    <row r="38" spans="1:15" ht="16.2" thickBot="1" x14ac:dyDescent="0.3">
      <c r="A38" s="639" t="s">
        <v>333</v>
      </c>
      <c r="B38" s="639"/>
      <c r="C38" s="639"/>
      <c r="D38" s="639"/>
      <c r="E38" s="639"/>
      <c r="F38" s="639"/>
      <c r="G38" s="639"/>
      <c r="H38" s="639"/>
      <c r="I38" s="639"/>
      <c r="J38" s="639"/>
      <c r="K38" s="639"/>
      <c r="L38" s="639"/>
      <c r="M38" s="639"/>
      <c r="N38" s="639"/>
      <c r="O38" s="639"/>
    </row>
    <row r="39" spans="1:15" ht="13.8" thickBot="1" x14ac:dyDescent="0.3">
      <c r="A39" s="327"/>
      <c r="B39" s="636" t="s">
        <v>306</v>
      </c>
      <c r="C39" s="374" t="s">
        <v>307</v>
      </c>
      <c r="D39" s="328"/>
      <c r="E39" s="328"/>
      <c r="F39" s="329"/>
      <c r="G39" s="330"/>
      <c r="H39" s="330"/>
      <c r="I39" s="374" t="s">
        <v>308</v>
      </c>
      <c r="J39" s="328"/>
      <c r="K39" s="328"/>
      <c r="L39" s="329"/>
      <c r="M39" s="330"/>
      <c r="N39" s="330"/>
      <c r="O39" s="375" t="s">
        <v>309</v>
      </c>
    </row>
    <row r="40" spans="1:15" ht="26.4" x14ac:dyDescent="0.25">
      <c r="A40" s="332" t="s">
        <v>15</v>
      </c>
      <c r="B40" s="637"/>
      <c r="C40" s="333" t="s">
        <v>310</v>
      </c>
      <c r="D40" s="376"/>
      <c r="E40" s="377" t="s">
        <v>311</v>
      </c>
      <c r="F40" s="376"/>
      <c r="G40" s="378" t="s">
        <v>312</v>
      </c>
      <c r="H40" s="379" t="s">
        <v>30</v>
      </c>
      <c r="I40" s="333" t="s">
        <v>310</v>
      </c>
      <c r="J40" s="376"/>
      <c r="K40" s="377" t="s">
        <v>311</v>
      </c>
      <c r="L40" s="376"/>
      <c r="M40" s="378" t="s">
        <v>312</v>
      </c>
      <c r="N40" s="379" t="s">
        <v>30</v>
      </c>
      <c r="O40" s="337" t="s">
        <v>30</v>
      </c>
    </row>
    <row r="41" spans="1:15" ht="53.4" thickBot="1" x14ac:dyDescent="0.3">
      <c r="A41" s="338"/>
      <c r="B41" s="638"/>
      <c r="C41" s="380" t="s">
        <v>313</v>
      </c>
      <c r="D41" s="381" t="s">
        <v>314</v>
      </c>
      <c r="E41" s="380" t="s">
        <v>313</v>
      </c>
      <c r="F41" s="381" t="s">
        <v>314</v>
      </c>
      <c r="G41" s="382" t="s">
        <v>315</v>
      </c>
      <c r="H41" s="383"/>
      <c r="I41" s="380" t="s">
        <v>313</v>
      </c>
      <c r="J41" s="381" t="s">
        <v>314</v>
      </c>
      <c r="K41" s="380" t="s">
        <v>313</v>
      </c>
      <c r="L41" s="381" t="s">
        <v>314</v>
      </c>
      <c r="M41" s="382" t="s">
        <v>315</v>
      </c>
      <c r="N41" s="383"/>
      <c r="O41" s="384"/>
    </row>
    <row r="42" spans="1:15" x14ac:dyDescent="0.25">
      <c r="A42" s="349">
        <v>17</v>
      </c>
      <c r="B42" s="350" t="s">
        <v>155</v>
      </c>
      <c r="C42" s="385">
        <v>39</v>
      </c>
      <c r="D42" s="386">
        <v>0</v>
      </c>
      <c r="E42" s="385">
        <v>1</v>
      </c>
      <c r="F42" s="386">
        <v>0</v>
      </c>
      <c r="G42" s="387">
        <v>1</v>
      </c>
      <c r="H42" s="388">
        <f>SUM(C42:G42)</f>
        <v>41</v>
      </c>
      <c r="I42" s="385">
        <v>16</v>
      </c>
      <c r="J42" s="386">
        <v>0</v>
      </c>
      <c r="K42" s="385">
        <v>5</v>
      </c>
      <c r="L42" s="386">
        <v>2</v>
      </c>
      <c r="M42" s="387">
        <v>1</v>
      </c>
      <c r="N42" s="388">
        <f t="shared" ref="N42:N76" si="3">SUM(I42:M42)</f>
        <v>24</v>
      </c>
      <c r="O42" s="389">
        <f t="shared" ref="O42:O76" si="4">+N42+H42</f>
        <v>65</v>
      </c>
    </row>
    <row r="43" spans="1:15" x14ac:dyDescent="0.25">
      <c r="A43" s="354">
        <v>18</v>
      </c>
      <c r="B43" s="355" t="s">
        <v>131</v>
      </c>
      <c r="C43" s="362">
        <v>14</v>
      </c>
      <c r="D43" s="363">
        <v>0</v>
      </c>
      <c r="E43" s="362">
        <v>0</v>
      </c>
      <c r="F43" s="363">
        <v>2</v>
      </c>
      <c r="G43" s="364">
        <v>5</v>
      </c>
      <c r="H43" s="359">
        <f t="shared" ref="H43:H76" si="5">SUM(C43:G43)</f>
        <v>21</v>
      </c>
      <c r="I43" s="362">
        <v>71</v>
      </c>
      <c r="J43" s="363">
        <v>5</v>
      </c>
      <c r="K43" s="362">
        <v>19</v>
      </c>
      <c r="L43" s="363">
        <v>24</v>
      </c>
      <c r="M43" s="364">
        <v>6</v>
      </c>
      <c r="N43" s="359">
        <f t="shared" si="3"/>
        <v>125</v>
      </c>
      <c r="O43" s="364">
        <f t="shared" si="4"/>
        <v>146</v>
      </c>
    </row>
    <row r="44" spans="1:15" x14ac:dyDescent="0.25">
      <c r="A44" s="349"/>
      <c r="B44" s="350" t="s">
        <v>334</v>
      </c>
      <c r="C44" s="351">
        <v>10</v>
      </c>
      <c r="D44" s="352">
        <v>0</v>
      </c>
      <c r="E44" s="351">
        <v>0</v>
      </c>
      <c r="F44" s="352">
        <v>1</v>
      </c>
      <c r="G44" s="360">
        <v>0</v>
      </c>
      <c r="H44" s="353">
        <f t="shared" si="5"/>
        <v>11</v>
      </c>
      <c r="I44" s="351">
        <v>7</v>
      </c>
      <c r="J44" s="352">
        <v>0</v>
      </c>
      <c r="K44" s="351">
        <v>4</v>
      </c>
      <c r="L44" s="352">
        <v>4</v>
      </c>
      <c r="M44" s="360">
        <v>0</v>
      </c>
      <c r="N44" s="353">
        <f t="shared" si="3"/>
        <v>15</v>
      </c>
      <c r="O44" s="360">
        <f>+N44+H44</f>
        <v>26</v>
      </c>
    </row>
    <row r="45" spans="1:15" x14ac:dyDescent="0.25">
      <c r="A45" s="354">
        <v>19</v>
      </c>
      <c r="B45" s="355" t="s">
        <v>74</v>
      </c>
      <c r="C45" s="356">
        <v>46</v>
      </c>
      <c r="D45" s="357">
        <v>3</v>
      </c>
      <c r="E45" s="356">
        <v>1</v>
      </c>
      <c r="F45" s="357">
        <v>4</v>
      </c>
      <c r="G45" s="358">
        <v>1</v>
      </c>
      <c r="H45" s="359">
        <f t="shared" si="5"/>
        <v>55</v>
      </c>
      <c r="I45" s="356">
        <v>63</v>
      </c>
      <c r="J45" s="357">
        <v>2</v>
      </c>
      <c r="K45" s="356">
        <v>6</v>
      </c>
      <c r="L45" s="357">
        <v>18</v>
      </c>
      <c r="M45" s="358">
        <v>1</v>
      </c>
      <c r="N45" s="359">
        <f t="shared" si="3"/>
        <v>90</v>
      </c>
      <c r="O45" s="364">
        <f t="shared" si="4"/>
        <v>145</v>
      </c>
    </row>
    <row r="46" spans="1:15" x14ac:dyDescent="0.25">
      <c r="A46" s="349"/>
      <c r="B46" s="350" t="s">
        <v>335</v>
      </c>
      <c r="C46" s="351">
        <v>21</v>
      </c>
      <c r="D46" s="352">
        <v>8</v>
      </c>
      <c r="E46" s="351">
        <v>0</v>
      </c>
      <c r="F46" s="352">
        <v>0</v>
      </c>
      <c r="G46" s="360">
        <v>0</v>
      </c>
      <c r="H46" s="353">
        <f t="shared" si="5"/>
        <v>29</v>
      </c>
      <c r="I46" s="351">
        <v>39</v>
      </c>
      <c r="J46" s="352">
        <v>0</v>
      </c>
      <c r="K46" s="351">
        <v>0</v>
      </c>
      <c r="L46" s="352">
        <v>0</v>
      </c>
      <c r="M46" s="360">
        <v>0</v>
      </c>
      <c r="N46" s="353">
        <f t="shared" si="3"/>
        <v>39</v>
      </c>
      <c r="O46" s="360">
        <f t="shared" si="4"/>
        <v>68</v>
      </c>
    </row>
    <row r="47" spans="1:15" x14ac:dyDescent="0.25">
      <c r="A47" s="349">
        <v>20</v>
      </c>
      <c r="B47" s="350" t="s">
        <v>156</v>
      </c>
      <c r="C47" s="351">
        <v>11</v>
      </c>
      <c r="D47" s="352">
        <v>0</v>
      </c>
      <c r="E47" s="351">
        <v>2</v>
      </c>
      <c r="F47" s="352">
        <v>0</v>
      </c>
      <c r="G47" s="350">
        <v>0</v>
      </c>
      <c r="H47" s="353">
        <f t="shared" si="5"/>
        <v>13</v>
      </c>
      <c r="I47" s="351">
        <v>52</v>
      </c>
      <c r="J47" s="352">
        <v>3</v>
      </c>
      <c r="K47" s="351">
        <v>4</v>
      </c>
      <c r="L47" s="352">
        <v>3</v>
      </c>
      <c r="M47" s="350">
        <v>0</v>
      </c>
      <c r="N47" s="353">
        <f t="shared" si="3"/>
        <v>62</v>
      </c>
      <c r="O47" s="360">
        <f t="shared" si="4"/>
        <v>75</v>
      </c>
    </row>
    <row r="48" spans="1:15" x14ac:dyDescent="0.25">
      <c r="A48" s="349">
        <v>21</v>
      </c>
      <c r="B48" s="350" t="s">
        <v>75</v>
      </c>
      <c r="C48" s="351">
        <v>33</v>
      </c>
      <c r="D48" s="352">
        <v>5</v>
      </c>
      <c r="E48" s="351">
        <v>1</v>
      </c>
      <c r="F48" s="352">
        <v>9</v>
      </c>
      <c r="G48" s="350">
        <v>3</v>
      </c>
      <c r="H48" s="353">
        <f t="shared" si="5"/>
        <v>51</v>
      </c>
      <c r="I48" s="351">
        <v>67</v>
      </c>
      <c r="J48" s="352">
        <v>7</v>
      </c>
      <c r="K48" s="351">
        <v>26</v>
      </c>
      <c r="L48" s="352">
        <v>42</v>
      </c>
      <c r="M48" s="350">
        <v>13</v>
      </c>
      <c r="N48" s="353">
        <f t="shared" si="3"/>
        <v>155</v>
      </c>
      <c r="O48" s="360">
        <f t="shared" si="4"/>
        <v>206</v>
      </c>
    </row>
    <row r="49" spans="1:15" x14ac:dyDescent="0.25">
      <c r="A49" s="354">
        <v>22</v>
      </c>
      <c r="B49" s="355" t="s">
        <v>157</v>
      </c>
      <c r="C49" s="356">
        <v>22</v>
      </c>
      <c r="D49" s="357">
        <v>7</v>
      </c>
      <c r="E49" s="356">
        <v>3</v>
      </c>
      <c r="F49" s="357">
        <v>12</v>
      </c>
      <c r="G49" s="358">
        <v>4</v>
      </c>
      <c r="H49" s="359">
        <f t="shared" si="5"/>
        <v>48</v>
      </c>
      <c r="I49" s="356">
        <v>119</v>
      </c>
      <c r="J49" s="357">
        <v>5</v>
      </c>
      <c r="K49" s="356">
        <v>96</v>
      </c>
      <c r="L49" s="357">
        <v>74</v>
      </c>
      <c r="M49" s="358">
        <v>3</v>
      </c>
      <c r="N49" s="359">
        <f t="shared" si="3"/>
        <v>297</v>
      </c>
      <c r="O49" s="364">
        <f t="shared" si="4"/>
        <v>345</v>
      </c>
    </row>
    <row r="50" spans="1:15" x14ac:dyDescent="0.25">
      <c r="A50" s="349"/>
      <c r="B50" s="350" t="s">
        <v>336</v>
      </c>
      <c r="C50" s="351">
        <v>131</v>
      </c>
      <c r="D50" s="352">
        <v>2</v>
      </c>
      <c r="E50" s="351">
        <v>8</v>
      </c>
      <c r="F50" s="352">
        <v>7</v>
      </c>
      <c r="G50" s="360">
        <v>0</v>
      </c>
      <c r="H50" s="353">
        <f t="shared" si="5"/>
        <v>148</v>
      </c>
      <c r="I50" s="351">
        <v>32</v>
      </c>
      <c r="J50" s="352">
        <v>3</v>
      </c>
      <c r="K50" s="351">
        <v>12</v>
      </c>
      <c r="L50" s="352">
        <v>31</v>
      </c>
      <c r="M50" s="360">
        <v>0</v>
      </c>
      <c r="N50" s="359">
        <f t="shared" si="3"/>
        <v>78</v>
      </c>
      <c r="O50" s="360">
        <f>+N50+H50</f>
        <v>226</v>
      </c>
    </row>
    <row r="51" spans="1:15" x14ac:dyDescent="0.25">
      <c r="A51" s="349">
        <v>23</v>
      </c>
      <c r="B51" s="350" t="s">
        <v>129</v>
      </c>
      <c r="C51" s="351">
        <v>50</v>
      </c>
      <c r="D51" s="352">
        <v>2</v>
      </c>
      <c r="E51" s="351">
        <v>3</v>
      </c>
      <c r="F51" s="352">
        <v>12</v>
      </c>
      <c r="G51" s="350">
        <v>4</v>
      </c>
      <c r="H51" s="353">
        <f t="shared" si="5"/>
        <v>71</v>
      </c>
      <c r="I51" s="351">
        <v>5</v>
      </c>
      <c r="J51" s="352">
        <v>0</v>
      </c>
      <c r="K51" s="351">
        <v>3</v>
      </c>
      <c r="L51" s="352">
        <v>5</v>
      </c>
      <c r="M51" s="350">
        <v>2</v>
      </c>
      <c r="N51" s="353">
        <f t="shared" si="3"/>
        <v>15</v>
      </c>
      <c r="O51" s="389">
        <f t="shared" si="4"/>
        <v>86</v>
      </c>
    </row>
    <row r="52" spans="1:15" x14ac:dyDescent="0.25">
      <c r="A52" s="354">
        <v>24</v>
      </c>
      <c r="B52" s="355" t="s">
        <v>128</v>
      </c>
      <c r="C52" s="356">
        <v>38</v>
      </c>
      <c r="D52" s="357">
        <v>33</v>
      </c>
      <c r="E52" s="356">
        <v>5</v>
      </c>
      <c r="F52" s="357">
        <v>17</v>
      </c>
      <c r="G52" s="358">
        <v>5</v>
      </c>
      <c r="H52" s="359">
        <f t="shared" si="5"/>
        <v>98</v>
      </c>
      <c r="I52" s="356">
        <v>68</v>
      </c>
      <c r="J52" s="357">
        <v>14</v>
      </c>
      <c r="K52" s="356">
        <v>39</v>
      </c>
      <c r="L52" s="357">
        <v>96</v>
      </c>
      <c r="M52" s="358">
        <v>9</v>
      </c>
      <c r="N52" s="359">
        <f t="shared" si="3"/>
        <v>226</v>
      </c>
      <c r="O52" s="364">
        <f t="shared" si="4"/>
        <v>324</v>
      </c>
    </row>
    <row r="53" spans="1:15" x14ac:dyDescent="0.25">
      <c r="A53" s="349"/>
      <c r="B53" s="350" t="s">
        <v>337</v>
      </c>
      <c r="C53" s="351">
        <v>10</v>
      </c>
      <c r="D53" s="352">
        <v>7</v>
      </c>
      <c r="E53" s="351">
        <v>3</v>
      </c>
      <c r="F53" s="352">
        <v>4</v>
      </c>
      <c r="G53" s="360">
        <v>0</v>
      </c>
      <c r="H53" s="353">
        <f t="shared" si="5"/>
        <v>24</v>
      </c>
      <c r="I53" s="351">
        <v>23</v>
      </c>
      <c r="J53" s="352">
        <v>3</v>
      </c>
      <c r="K53" s="351">
        <v>3</v>
      </c>
      <c r="L53" s="352">
        <v>7</v>
      </c>
      <c r="M53" s="360">
        <v>0</v>
      </c>
      <c r="N53" s="353">
        <f t="shared" si="3"/>
        <v>36</v>
      </c>
      <c r="O53" s="360">
        <f t="shared" si="4"/>
        <v>60</v>
      </c>
    </row>
    <row r="54" spans="1:15" x14ac:dyDescent="0.25">
      <c r="A54" s="365">
        <v>25</v>
      </c>
      <c r="B54" s="366" t="s">
        <v>158</v>
      </c>
      <c r="C54" s="390">
        <v>8</v>
      </c>
      <c r="D54" s="391">
        <v>5</v>
      </c>
      <c r="E54" s="390">
        <v>3</v>
      </c>
      <c r="F54" s="391">
        <v>1</v>
      </c>
      <c r="G54" s="389">
        <v>1</v>
      </c>
      <c r="H54" s="361">
        <f t="shared" si="5"/>
        <v>18</v>
      </c>
      <c r="I54" s="390">
        <v>48</v>
      </c>
      <c r="J54" s="391">
        <v>1</v>
      </c>
      <c r="K54" s="390">
        <v>17</v>
      </c>
      <c r="L54" s="391">
        <v>29</v>
      </c>
      <c r="M54" s="389">
        <v>3</v>
      </c>
      <c r="N54" s="361">
        <f t="shared" si="3"/>
        <v>98</v>
      </c>
      <c r="O54" s="389">
        <f t="shared" si="4"/>
        <v>116</v>
      </c>
    </row>
    <row r="55" spans="1:15" x14ac:dyDescent="0.25">
      <c r="A55" s="349">
        <v>26</v>
      </c>
      <c r="B55" s="350" t="s">
        <v>159</v>
      </c>
      <c r="C55" s="351">
        <v>4</v>
      </c>
      <c r="D55" s="352">
        <v>2</v>
      </c>
      <c r="E55" s="351">
        <v>0</v>
      </c>
      <c r="F55" s="352">
        <v>2</v>
      </c>
      <c r="G55" s="360">
        <v>0</v>
      </c>
      <c r="H55" s="353">
        <f t="shared" si="5"/>
        <v>8</v>
      </c>
      <c r="I55" s="351">
        <v>91</v>
      </c>
      <c r="J55" s="352">
        <v>2</v>
      </c>
      <c r="K55" s="351">
        <v>27</v>
      </c>
      <c r="L55" s="352">
        <v>13</v>
      </c>
      <c r="M55" s="360">
        <v>1</v>
      </c>
      <c r="N55" s="353">
        <f t="shared" si="3"/>
        <v>134</v>
      </c>
      <c r="O55" s="360">
        <f t="shared" si="4"/>
        <v>142</v>
      </c>
    </row>
    <row r="56" spans="1:15" x14ac:dyDescent="0.25">
      <c r="A56" s="354">
        <v>27</v>
      </c>
      <c r="B56" s="355" t="s">
        <v>160</v>
      </c>
      <c r="C56" s="356">
        <v>15</v>
      </c>
      <c r="D56" s="357">
        <v>2</v>
      </c>
      <c r="E56" s="356">
        <v>3</v>
      </c>
      <c r="F56" s="357">
        <v>4</v>
      </c>
      <c r="G56" s="358">
        <v>1</v>
      </c>
      <c r="H56" s="359">
        <f t="shared" si="5"/>
        <v>25</v>
      </c>
      <c r="I56" s="356">
        <v>15</v>
      </c>
      <c r="J56" s="357">
        <v>0</v>
      </c>
      <c r="K56" s="356">
        <v>2</v>
      </c>
      <c r="L56" s="357">
        <v>17</v>
      </c>
      <c r="M56" s="358">
        <v>0</v>
      </c>
      <c r="N56" s="359">
        <f t="shared" si="3"/>
        <v>34</v>
      </c>
      <c r="O56" s="364">
        <f t="shared" si="4"/>
        <v>59</v>
      </c>
    </row>
    <row r="57" spans="1:15" x14ac:dyDescent="0.25">
      <c r="A57" s="349"/>
      <c r="B57" s="350" t="s">
        <v>338</v>
      </c>
      <c r="C57" s="351">
        <v>10</v>
      </c>
      <c r="D57" s="352">
        <v>1</v>
      </c>
      <c r="E57" s="351">
        <v>2</v>
      </c>
      <c r="F57" s="352">
        <v>4</v>
      </c>
      <c r="G57" s="360">
        <v>0</v>
      </c>
      <c r="H57" s="353">
        <f t="shared" si="5"/>
        <v>17</v>
      </c>
      <c r="I57" s="351">
        <v>18</v>
      </c>
      <c r="J57" s="352">
        <v>0</v>
      </c>
      <c r="K57" s="351">
        <v>4</v>
      </c>
      <c r="L57" s="352">
        <v>17</v>
      </c>
      <c r="M57" s="360">
        <v>0</v>
      </c>
      <c r="N57" s="353">
        <f t="shared" si="3"/>
        <v>39</v>
      </c>
      <c r="O57" s="360">
        <f t="shared" si="4"/>
        <v>56</v>
      </c>
    </row>
    <row r="58" spans="1:15" x14ac:dyDescent="0.25">
      <c r="A58" s="365">
        <v>28</v>
      </c>
      <c r="B58" s="366" t="s">
        <v>161</v>
      </c>
      <c r="C58" s="351">
        <v>30</v>
      </c>
      <c r="D58" s="352">
        <v>12</v>
      </c>
      <c r="E58" s="351">
        <v>1</v>
      </c>
      <c r="F58" s="352">
        <v>5</v>
      </c>
      <c r="G58" s="350">
        <v>0</v>
      </c>
      <c r="H58" s="353">
        <f t="shared" si="5"/>
        <v>48</v>
      </c>
      <c r="I58" s="351">
        <v>3</v>
      </c>
      <c r="J58" s="352">
        <v>3</v>
      </c>
      <c r="K58" s="351">
        <v>0</v>
      </c>
      <c r="L58" s="352">
        <v>1</v>
      </c>
      <c r="M58" s="350">
        <v>0</v>
      </c>
      <c r="N58" s="353">
        <f t="shared" si="3"/>
        <v>7</v>
      </c>
      <c r="O58" s="389">
        <f t="shared" si="4"/>
        <v>55</v>
      </c>
    </row>
    <row r="59" spans="1:15" x14ac:dyDescent="0.25">
      <c r="A59" s="354">
        <v>29</v>
      </c>
      <c r="B59" s="355" t="s">
        <v>162</v>
      </c>
      <c r="C59" s="356">
        <v>46</v>
      </c>
      <c r="D59" s="357">
        <v>8</v>
      </c>
      <c r="E59" s="356">
        <v>6</v>
      </c>
      <c r="F59" s="357">
        <v>32</v>
      </c>
      <c r="G59" s="358">
        <v>5</v>
      </c>
      <c r="H59" s="359">
        <f t="shared" si="5"/>
        <v>97</v>
      </c>
      <c r="I59" s="356">
        <v>28</v>
      </c>
      <c r="J59" s="357">
        <v>4</v>
      </c>
      <c r="K59" s="356">
        <v>41</v>
      </c>
      <c r="L59" s="357">
        <v>71</v>
      </c>
      <c r="M59" s="358">
        <v>9</v>
      </c>
      <c r="N59" s="359">
        <f t="shared" si="3"/>
        <v>153</v>
      </c>
      <c r="O59" s="364">
        <f t="shared" si="4"/>
        <v>250</v>
      </c>
    </row>
    <row r="60" spans="1:15" x14ac:dyDescent="0.25">
      <c r="A60" s="349"/>
      <c r="B60" s="350" t="s">
        <v>339</v>
      </c>
      <c r="C60" s="351">
        <v>25</v>
      </c>
      <c r="D60" s="352">
        <v>4</v>
      </c>
      <c r="E60" s="351">
        <v>8</v>
      </c>
      <c r="F60" s="352">
        <v>4</v>
      </c>
      <c r="G60" s="360">
        <v>0</v>
      </c>
      <c r="H60" s="353">
        <f t="shared" si="5"/>
        <v>41</v>
      </c>
      <c r="I60" s="351">
        <v>30</v>
      </c>
      <c r="J60" s="352">
        <v>1</v>
      </c>
      <c r="K60" s="351">
        <v>13</v>
      </c>
      <c r="L60" s="352">
        <v>25</v>
      </c>
      <c r="M60" s="360">
        <v>0</v>
      </c>
      <c r="N60" s="353">
        <f t="shared" si="3"/>
        <v>69</v>
      </c>
      <c r="O60" s="364">
        <f t="shared" si="4"/>
        <v>110</v>
      </c>
    </row>
    <row r="61" spans="1:15" x14ac:dyDescent="0.25">
      <c r="A61" s="354">
        <v>30</v>
      </c>
      <c r="B61" s="355" t="s">
        <v>163</v>
      </c>
      <c r="C61" s="356">
        <v>34</v>
      </c>
      <c r="D61" s="357">
        <v>1</v>
      </c>
      <c r="E61" s="356">
        <v>1</v>
      </c>
      <c r="F61" s="357">
        <v>2</v>
      </c>
      <c r="G61" s="358">
        <v>1</v>
      </c>
      <c r="H61" s="359">
        <f t="shared" si="5"/>
        <v>39</v>
      </c>
      <c r="I61" s="356">
        <v>53</v>
      </c>
      <c r="J61" s="357">
        <v>6</v>
      </c>
      <c r="K61" s="356">
        <v>17</v>
      </c>
      <c r="L61" s="357">
        <v>29</v>
      </c>
      <c r="M61" s="358">
        <v>2</v>
      </c>
      <c r="N61" s="359">
        <f t="shared" si="3"/>
        <v>107</v>
      </c>
      <c r="O61" s="358">
        <f t="shared" si="4"/>
        <v>146</v>
      </c>
    </row>
    <row r="62" spans="1:15" x14ac:dyDescent="0.25">
      <c r="A62" s="349"/>
      <c r="B62" s="350" t="s">
        <v>340</v>
      </c>
      <c r="C62" s="351">
        <v>10</v>
      </c>
      <c r="D62" s="352">
        <v>6</v>
      </c>
      <c r="E62" s="351">
        <v>1</v>
      </c>
      <c r="F62" s="352">
        <v>0</v>
      </c>
      <c r="G62" s="360">
        <v>0</v>
      </c>
      <c r="H62" s="353">
        <f t="shared" si="5"/>
        <v>17</v>
      </c>
      <c r="I62" s="351">
        <v>10</v>
      </c>
      <c r="J62" s="352">
        <v>0</v>
      </c>
      <c r="K62" s="351">
        <v>2</v>
      </c>
      <c r="L62" s="352">
        <v>3</v>
      </c>
      <c r="M62" s="360">
        <v>0</v>
      </c>
      <c r="N62" s="353">
        <f t="shared" si="3"/>
        <v>15</v>
      </c>
      <c r="O62" s="360">
        <f t="shared" si="4"/>
        <v>32</v>
      </c>
    </row>
    <row r="63" spans="1:15" x14ac:dyDescent="0.25">
      <c r="A63" s="392">
        <v>31</v>
      </c>
      <c r="B63" s="393" t="s">
        <v>164</v>
      </c>
      <c r="C63" s="356">
        <v>40</v>
      </c>
      <c r="D63" s="357">
        <v>5</v>
      </c>
      <c r="E63" s="356">
        <v>11</v>
      </c>
      <c r="F63" s="357">
        <v>19</v>
      </c>
      <c r="G63" s="393">
        <v>2</v>
      </c>
      <c r="H63" s="394">
        <f t="shared" si="5"/>
        <v>77</v>
      </c>
      <c r="I63" s="356">
        <v>52</v>
      </c>
      <c r="J63" s="357">
        <v>5</v>
      </c>
      <c r="K63" s="356">
        <v>40</v>
      </c>
      <c r="L63" s="357">
        <v>51</v>
      </c>
      <c r="M63" s="393">
        <v>0</v>
      </c>
      <c r="N63" s="394">
        <f t="shared" si="3"/>
        <v>148</v>
      </c>
      <c r="O63" s="358">
        <f t="shared" si="4"/>
        <v>225</v>
      </c>
    </row>
    <row r="64" spans="1:15" x14ac:dyDescent="0.25">
      <c r="A64" s="349"/>
      <c r="B64" s="352" t="s">
        <v>341</v>
      </c>
      <c r="C64" s="362">
        <v>13</v>
      </c>
      <c r="D64" s="363">
        <v>4</v>
      </c>
      <c r="E64" s="351">
        <v>9</v>
      </c>
      <c r="F64" s="352">
        <v>5</v>
      </c>
      <c r="G64" s="353">
        <v>0</v>
      </c>
      <c r="H64" s="353">
        <f t="shared" si="5"/>
        <v>31</v>
      </c>
      <c r="I64" s="351">
        <v>1</v>
      </c>
      <c r="J64" s="352">
        <v>0</v>
      </c>
      <c r="K64" s="351">
        <v>0</v>
      </c>
      <c r="L64" s="352">
        <v>0</v>
      </c>
      <c r="M64" s="353">
        <v>0</v>
      </c>
      <c r="N64" s="353">
        <f t="shared" si="3"/>
        <v>1</v>
      </c>
      <c r="O64" s="353">
        <f t="shared" si="4"/>
        <v>32</v>
      </c>
    </row>
    <row r="65" spans="1:15" x14ac:dyDescent="0.25">
      <c r="A65" s="354">
        <v>32</v>
      </c>
      <c r="B65" s="355" t="s">
        <v>165</v>
      </c>
      <c r="C65" s="356">
        <v>38</v>
      </c>
      <c r="D65" s="357">
        <v>17</v>
      </c>
      <c r="E65" s="356">
        <v>7</v>
      </c>
      <c r="F65" s="357">
        <v>77</v>
      </c>
      <c r="G65" s="358">
        <v>6</v>
      </c>
      <c r="H65" s="359">
        <f t="shared" si="5"/>
        <v>145</v>
      </c>
      <c r="I65" s="356">
        <v>64</v>
      </c>
      <c r="J65" s="357">
        <v>8</v>
      </c>
      <c r="K65" s="356">
        <v>96</v>
      </c>
      <c r="L65" s="357">
        <v>159</v>
      </c>
      <c r="M65" s="358">
        <v>6</v>
      </c>
      <c r="N65" s="359">
        <f t="shared" si="3"/>
        <v>333</v>
      </c>
      <c r="O65" s="364">
        <f t="shared" si="4"/>
        <v>478</v>
      </c>
    </row>
    <row r="66" spans="1:15" x14ac:dyDescent="0.25">
      <c r="A66" s="349"/>
      <c r="B66" s="350" t="s">
        <v>342</v>
      </c>
      <c r="C66" s="351">
        <v>12</v>
      </c>
      <c r="D66" s="352">
        <v>5</v>
      </c>
      <c r="E66" s="351">
        <v>2</v>
      </c>
      <c r="F66" s="352">
        <v>6</v>
      </c>
      <c r="G66" s="360">
        <v>0</v>
      </c>
      <c r="H66" s="353">
        <f t="shared" si="5"/>
        <v>25</v>
      </c>
      <c r="I66" s="351">
        <v>19</v>
      </c>
      <c r="J66" s="352">
        <v>4</v>
      </c>
      <c r="K66" s="351">
        <v>4</v>
      </c>
      <c r="L66" s="352">
        <v>21</v>
      </c>
      <c r="M66" s="360">
        <v>0</v>
      </c>
      <c r="N66" s="353">
        <f t="shared" si="3"/>
        <v>48</v>
      </c>
      <c r="O66" s="360">
        <f t="shared" si="4"/>
        <v>73</v>
      </c>
    </row>
    <row r="67" spans="1:15" x14ac:dyDescent="0.25">
      <c r="A67" s="354">
        <v>33</v>
      </c>
      <c r="B67" s="355" t="s">
        <v>166</v>
      </c>
      <c r="C67" s="356">
        <v>8</v>
      </c>
      <c r="D67" s="357">
        <v>4</v>
      </c>
      <c r="E67" s="356">
        <v>3</v>
      </c>
      <c r="F67" s="357">
        <v>3</v>
      </c>
      <c r="G67" s="358">
        <v>2</v>
      </c>
      <c r="H67" s="359">
        <f t="shared" si="5"/>
        <v>20</v>
      </c>
      <c r="I67" s="356">
        <v>52</v>
      </c>
      <c r="J67" s="357">
        <v>2</v>
      </c>
      <c r="K67" s="356">
        <v>79</v>
      </c>
      <c r="L67" s="357">
        <v>84</v>
      </c>
      <c r="M67" s="358">
        <v>0</v>
      </c>
      <c r="N67" s="359">
        <f t="shared" si="3"/>
        <v>217</v>
      </c>
      <c r="O67" s="364">
        <f t="shared" si="4"/>
        <v>237</v>
      </c>
    </row>
    <row r="68" spans="1:15" x14ac:dyDescent="0.25">
      <c r="A68" s="349"/>
      <c r="B68" s="350" t="s">
        <v>343</v>
      </c>
      <c r="C68" s="351">
        <v>0</v>
      </c>
      <c r="D68" s="352">
        <v>3</v>
      </c>
      <c r="E68" s="351">
        <v>0</v>
      </c>
      <c r="F68" s="352">
        <v>22</v>
      </c>
      <c r="G68" s="360">
        <v>0</v>
      </c>
      <c r="H68" s="353">
        <f t="shared" si="5"/>
        <v>25</v>
      </c>
      <c r="I68" s="351">
        <v>11</v>
      </c>
      <c r="J68" s="352">
        <v>1</v>
      </c>
      <c r="K68" s="351">
        <v>11</v>
      </c>
      <c r="L68" s="352">
        <v>35</v>
      </c>
      <c r="M68" s="360">
        <v>0</v>
      </c>
      <c r="N68" s="353">
        <f t="shared" si="3"/>
        <v>58</v>
      </c>
      <c r="O68" s="364">
        <f t="shared" si="4"/>
        <v>83</v>
      </c>
    </row>
    <row r="69" spans="1:15" x14ac:dyDescent="0.25">
      <c r="A69" s="354">
        <v>34</v>
      </c>
      <c r="B69" s="355" t="s">
        <v>125</v>
      </c>
      <c r="C69" s="356">
        <v>47</v>
      </c>
      <c r="D69" s="357">
        <v>26</v>
      </c>
      <c r="E69" s="356">
        <v>13</v>
      </c>
      <c r="F69" s="357">
        <v>48</v>
      </c>
      <c r="G69" s="358">
        <v>8</v>
      </c>
      <c r="H69" s="359">
        <f t="shared" si="5"/>
        <v>142</v>
      </c>
      <c r="I69" s="356">
        <v>38</v>
      </c>
      <c r="J69" s="357">
        <v>14</v>
      </c>
      <c r="K69" s="356">
        <v>84</v>
      </c>
      <c r="L69" s="357">
        <v>242</v>
      </c>
      <c r="M69" s="358">
        <v>3</v>
      </c>
      <c r="N69" s="359">
        <f t="shared" si="3"/>
        <v>381</v>
      </c>
      <c r="O69" s="358">
        <f t="shared" si="4"/>
        <v>523</v>
      </c>
    </row>
    <row r="70" spans="1:15" x14ac:dyDescent="0.25">
      <c r="A70" s="349"/>
      <c r="B70" s="350" t="s">
        <v>344</v>
      </c>
      <c r="C70" s="351">
        <v>11</v>
      </c>
      <c r="D70" s="352">
        <v>0</v>
      </c>
      <c r="E70" s="351">
        <v>4</v>
      </c>
      <c r="F70" s="352">
        <v>0</v>
      </c>
      <c r="G70" s="360">
        <v>0</v>
      </c>
      <c r="H70" s="353">
        <f t="shared" si="5"/>
        <v>15</v>
      </c>
      <c r="I70" s="351">
        <v>0</v>
      </c>
      <c r="J70" s="352">
        <v>0</v>
      </c>
      <c r="K70" s="351">
        <v>2</v>
      </c>
      <c r="L70" s="352">
        <v>0</v>
      </c>
      <c r="M70" s="360">
        <v>0</v>
      </c>
      <c r="N70" s="353">
        <f t="shared" si="3"/>
        <v>2</v>
      </c>
      <c r="O70" s="360">
        <f t="shared" si="4"/>
        <v>17</v>
      </c>
    </row>
    <row r="71" spans="1:15" x14ac:dyDescent="0.25">
      <c r="A71" s="354">
        <v>35</v>
      </c>
      <c r="B71" s="355" t="s">
        <v>126</v>
      </c>
      <c r="C71" s="356">
        <v>274</v>
      </c>
      <c r="D71" s="357">
        <v>206</v>
      </c>
      <c r="E71" s="356">
        <v>21</v>
      </c>
      <c r="F71" s="357">
        <v>364</v>
      </c>
      <c r="G71" s="358">
        <v>0</v>
      </c>
      <c r="H71" s="359">
        <f t="shared" si="5"/>
        <v>865</v>
      </c>
      <c r="I71" s="356">
        <v>105</v>
      </c>
      <c r="J71" s="357">
        <v>214</v>
      </c>
      <c r="K71" s="356">
        <v>137</v>
      </c>
      <c r="L71" s="357">
        <v>639</v>
      </c>
      <c r="M71" s="358">
        <v>9</v>
      </c>
      <c r="N71" s="359">
        <f t="shared" si="3"/>
        <v>1104</v>
      </c>
      <c r="O71" s="364">
        <f t="shared" si="4"/>
        <v>1969</v>
      </c>
    </row>
    <row r="72" spans="1:15" x14ac:dyDescent="0.25">
      <c r="A72" s="349"/>
      <c r="B72" s="350" t="s">
        <v>345</v>
      </c>
      <c r="C72" s="351">
        <v>77</v>
      </c>
      <c r="D72" s="352">
        <v>42</v>
      </c>
      <c r="E72" s="351">
        <v>5</v>
      </c>
      <c r="F72" s="352">
        <v>56</v>
      </c>
      <c r="G72" s="360">
        <v>0</v>
      </c>
      <c r="H72" s="353">
        <f t="shared" si="5"/>
        <v>180</v>
      </c>
      <c r="I72" s="351">
        <v>39</v>
      </c>
      <c r="J72" s="352">
        <v>15</v>
      </c>
      <c r="K72" s="351">
        <v>21</v>
      </c>
      <c r="L72" s="352">
        <v>206</v>
      </c>
      <c r="M72" s="360">
        <v>0</v>
      </c>
      <c r="N72" s="353">
        <f t="shared" si="3"/>
        <v>281</v>
      </c>
      <c r="O72" s="360">
        <f t="shared" si="4"/>
        <v>461</v>
      </c>
    </row>
    <row r="73" spans="1:15" x14ac:dyDescent="0.25">
      <c r="A73" s="349">
        <v>36</v>
      </c>
      <c r="B73" s="350" t="s">
        <v>167</v>
      </c>
      <c r="C73" s="351">
        <v>187</v>
      </c>
      <c r="D73" s="352">
        <v>15</v>
      </c>
      <c r="E73" s="351">
        <v>2</v>
      </c>
      <c r="F73" s="352">
        <v>19</v>
      </c>
      <c r="G73" s="350">
        <v>1</v>
      </c>
      <c r="H73" s="353">
        <f t="shared" si="5"/>
        <v>224</v>
      </c>
      <c r="I73" s="351">
        <v>40</v>
      </c>
      <c r="J73" s="352">
        <v>8</v>
      </c>
      <c r="K73" s="351">
        <v>25</v>
      </c>
      <c r="L73" s="352">
        <v>47</v>
      </c>
      <c r="M73" s="350">
        <v>2</v>
      </c>
      <c r="N73" s="353">
        <f t="shared" si="3"/>
        <v>122</v>
      </c>
      <c r="O73" s="389">
        <f t="shared" si="4"/>
        <v>346</v>
      </c>
    </row>
    <row r="74" spans="1:15" x14ac:dyDescent="0.25">
      <c r="A74" s="354">
        <v>37</v>
      </c>
      <c r="B74" s="355" t="s">
        <v>76</v>
      </c>
      <c r="C74" s="356">
        <v>129</v>
      </c>
      <c r="D74" s="357">
        <v>149</v>
      </c>
      <c r="E74" s="356">
        <v>10</v>
      </c>
      <c r="F74" s="357">
        <v>65</v>
      </c>
      <c r="G74" s="358">
        <v>4</v>
      </c>
      <c r="H74" s="359">
        <f t="shared" si="5"/>
        <v>357</v>
      </c>
      <c r="I74" s="356">
        <v>89</v>
      </c>
      <c r="J74" s="357">
        <v>20</v>
      </c>
      <c r="K74" s="356">
        <v>162</v>
      </c>
      <c r="L74" s="357">
        <v>317</v>
      </c>
      <c r="M74" s="358">
        <v>8</v>
      </c>
      <c r="N74" s="359">
        <f t="shared" si="3"/>
        <v>596</v>
      </c>
      <c r="O74" s="364">
        <f t="shared" si="4"/>
        <v>953</v>
      </c>
    </row>
    <row r="75" spans="1:15" x14ac:dyDescent="0.25">
      <c r="A75" s="354"/>
      <c r="B75" s="355" t="s">
        <v>346</v>
      </c>
      <c r="C75" s="362">
        <v>52</v>
      </c>
      <c r="D75" s="363">
        <v>17</v>
      </c>
      <c r="E75" s="362">
        <v>4</v>
      </c>
      <c r="F75" s="363">
        <v>14</v>
      </c>
      <c r="G75" s="355">
        <v>0</v>
      </c>
      <c r="H75" s="359">
        <f t="shared" si="5"/>
        <v>87</v>
      </c>
      <c r="I75" s="362">
        <v>28</v>
      </c>
      <c r="J75" s="363">
        <v>23</v>
      </c>
      <c r="K75" s="362">
        <v>7</v>
      </c>
      <c r="L75" s="363">
        <v>119</v>
      </c>
      <c r="M75" s="355">
        <v>0</v>
      </c>
      <c r="N75" s="359">
        <f t="shared" si="3"/>
        <v>177</v>
      </c>
      <c r="O75" s="364">
        <f>+N75+H75</f>
        <v>264</v>
      </c>
    </row>
    <row r="76" spans="1:15" ht="13.8" thickBot="1" x14ac:dyDescent="0.3">
      <c r="A76" s="367"/>
      <c r="B76" s="368" t="s">
        <v>347</v>
      </c>
      <c r="C76" s="369">
        <v>113</v>
      </c>
      <c r="D76" s="370">
        <v>73</v>
      </c>
      <c r="E76" s="371">
        <v>0</v>
      </c>
      <c r="F76" s="372">
        <v>18</v>
      </c>
      <c r="G76" s="368">
        <v>0</v>
      </c>
      <c r="H76" s="373">
        <f t="shared" si="5"/>
        <v>204</v>
      </c>
      <c r="I76" s="369">
        <v>57</v>
      </c>
      <c r="J76" s="370">
        <v>18</v>
      </c>
      <c r="K76" s="371">
        <v>30</v>
      </c>
      <c r="L76" s="372">
        <v>91</v>
      </c>
      <c r="M76" s="368">
        <v>0</v>
      </c>
      <c r="N76" s="373">
        <f t="shared" si="3"/>
        <v>196</v>
      </c>
      <c r="O76" s="370">
        <f t="shared" si="4"/>
        <v>400</v>
      </c>
    </row>
    <row r="77" spans="1:15" ht="16.2" thickBot="1" x14ac:dyDescent="0.3">
      <c r="A77" s="639" t="s">
        <v>333</v>
      </c>
      <c r="B77" s="639"/>
      <c r="C77" s="639"/>
      <c r="D77" s="639"/>
      <c r="E77" s="639"/>
      <c r="F77" s="639"/>
      <c r="G77" s="639"/>
      <c r="H77" s="639"/>
      <c r="I77" s="639"/>
      <c r="J77" s="639"/>
      <c r="K77" s="639"/>
      <c r="L77" s="639"/>
      <c r="M77" s="639"/>
      <c r="N77" s="639"/>
      <c r="O77" s="639"/>
    </row>
    <row r="78" spans="1:15" ht="13.8" thickBot="1" x14ac:dyDescent="0.3">
      <c r="A78" s="327"/>
      <c r="B78" s="636" t="s">
        <v>306</v>
      </c>
      <c r="C78" s="374" t="s">
        <v>307</v>
      </c>
      <c r="D78" s="328"/>
      <c r="E78" s="328"/>
      <c r="F78" s="329"/>
      <c r="G78" s="330"/>
      <c r="H78" s="330"/>
      <c r="I78" s="374" t="s">
        <v>308</v>
      </c>
      <c r="J78" s="328"/>
      <c r="K78" s="328"/>
      <c r="L78" s="329"/>
      <c r="M78" s="330"/>
      <c r="N78" s="330"/>
      <c r="O78" s="375" t="s">
        <v>309</v>
      </c>
    </row>
    <row r="79" spans="1:15" ht="26.4" x14ac:dyDescent="0.25">
      <c r="A79" s="332" t="s">
        <v>15</v>
      </c>
      <c r="B79" s="637"/>
      <c r="C79" s="333" t="s">
        <v>310</v>
      </c>
      <c r="D79" s="376"/>
      <c r="E79" s="377" t="s">
        <v>311</v>
      </c>
      <c r="F79" s="376"/>
      <c r="G79" s="378" t="s">
        <v>312</v>
      </c>
      <c r="H79" s="379" t="s">
        <v>30</v>
      </c>
      <c r="I79" s="333" t="s">
        <v>310</v>
      </c>
      <c r="J79" s="376"/>
      <c r="K79" s="377" t="s">
        <v>311</v>
      </c>
      <c r="L79" s="376"/>
      <c r="M79" s="378" t="s">
        <v>312</v>
      </c>
      <c r="N79" s="379" t="s">
        <v>30</v>
      </c>
      <c r="O79" s="337" t="s">
        <v>30</v>
      </c>
    </row>
    <row r="80" spans="1:15" ht="53.4" thickBot="1" x14ac:dyDescent="0.3">
      <c r="A80" s="338"/>
      <c r="B80" s="638"/>
      <c r="C80" s="380" t="s">
        <v>313</v>
      </c>
      <c r="D80" s="381" t="s">
        <v>314</v>
      </c>
      <c r="E80" s="380" t="s">
        <v>313</v>
      </c>
      <c r="F80" s="381" t="s">
        <v>314</v>
      </c>
      <c r="G80" s="382" t="s">
        <v>315</v>
      </c>
      <c r="H80" s="383"/>
      <c r="I80" s="380" t="s">
        <v>313</v>
      </c>
      <c r="J80" s="381" t="s">
        <v>314</v>
      </c>
      <c r="K80" s="380" t="s">
        <v>313</v>
      </c>
      <c r="L80" s="381" t="s">
        <v>314</v>
      </c>
      <c r="M80" s="382" t="s">
        <v>315</v>
      </c>
      <c r="N80" s="383"/>
      <c r="O80" s="384"/>
    </row>
    <row r="81" spans="1:15" x14ac:dyDescent="0.25">
      <c r="A81" s="344">
        <v>38</v>
      </c>
      <c r="B81" s="355" t="s">
        <v>168</v>
      </c>
      <c r="C81" s="346">
        <v>32</v>
      </c>
      <c r="D81" s="347">
        <v>54</v>
      </c>
      <c r="E81" s="346">
        <v>1</v>
      </c>
      <c r="F81" s="347">
        <v>28</v>
      </c>
      <c r="G81" s="345">
        <v>0</v>
      </c>
      <c r="H81" s="348">
        <f>SUM(C81:G81)</f>
        <v>115</v>
      </c>
      <c r="I81" s="346">
        <v>163</v>
      </c>
      <c r="J81" s="347">
        <v>116</v>
      </c>
      <c r="K81" s="346">
        <v>39</v>
      </c>
      <c r="L81" s="347">
        <v>262</v>
      </c>
      <c r="M81" s="345">
        <v>7</v>
      </c>
      <c r="N81" s="348">
        <f>SUM(I81:M81)</f>
        <v>587</v>
      </c>
      <c r="O81" s="348">
        <f t="shared" ref="O81:O91" si="6">+N81+H81</f>
        <v>702</v>
      </c>
    </row>
    <row r="82" spans="1:15" x14ac:dyDescent="0.25">
      <c r="A82" s="354"/>
      <c r="B82" s="355" t="s">
        <v>348</v>
      </c>
      <c r="C82" s="362">
        <v>42</v>
      </c>
      <c r="D82" s="363">
        <v>48</v>
      </c>
      <c r="E82" s="362">
        <v>28</v>
      </c>
      <c r="F82" s="363">
        <v>40</v>
      </c>
      <c r="G82" s="355">
        <v>0</v>
      </c>
      <c r="H82" s="359">
        <f>SUM(C82:G82)</f>
        <v>158</v>
      </c>
      <c r="I82" s="362">
        <v>100</v>
      </c>
      <c r="J82" s="363">
        <v>80</v>
      </c>
      <c r="K82" s="362">
        <v>78</v>
      </c>
      <c r="L82" s="363">
        <v>125</v>
      </c>
      <c r="M82" s="355">
        <v>0</v>
      </c>
      <c r="N82" s="359">
        <f>SUM(I82:M82)</f>
        <v>383</v>
      </c>
      <c r="O82" s="359">
        <f>+N82+H82</f>
        <v>541</v>
      </c>
    </row>
    <row r="83" spans="1:15" x14ac:dyDescent="0.25">
      <c r="A83" s="349"/>
      <c r="B83" s="350" t="s">
        <v>349</v>
      </c>
      <c r="C83" s="351">
        <v>94</v>
      </c>
      <c r="D83" s="352">
        <v>27</v>
      </c>
      <c r="E83" s="351">
        <v>0</v>
      </c>
      <c r="F83" s="352">
        <v>8</v>
      </c>
      <c r="G83" s="360">
        <v>0</v>
      </c>
      <c r="H83" s="353">
        <f t="shared" ref="H83:H118" si="7">SUM(C83:G83)</f>
        <v>129</v>
      </c>
      <c r="I83" s="351">
        <v>39</v>
      </c>
      <c r="J83" s="352">
        <v>2</v>
      </c>
      <c r="K83" s="351">
        <v>0</v>
      </c>
      <c r="L83" s="352">
        <v>1</v>
      </c>
      <c r="M83" s="360">
        <v>0</v>
      </c>
      <c r="N83" s="353">
        <f t="shared" ref="N83:N118" si="8">SUM(I83:M83)</f>
        <v>42</v>
      </c>
      <c r="O83" s="359">
        <f>+N83+H83</f>
        <v>171</v>
      </c>
    </row>
    <row r="84" spans="1:15" x14ac:dyDescent="0.25">
      <c r="A84" s="349">
        <v>39</v>
      </c>
      <c r="B84" s="350" t="s">
        <v>169</v>
      </c>
      <c r="C84" s="351">
        <v>35</v>
      </c>
      <c r="D84" s="352">
        <v>63</v>
      </c>
      <c r="E84" s="351">
        <v>2</v>
      </c>
      <c r="F84" s="352">
        <v>36</v>
      </c>
      <c r="G84" s="350">
        <v>6</v>
      </c>
      <c r="H84" s="353">
        <f t="shared" si="7"/>
        <v>142</v>
      </c>
      <c r="I84" s="351">
        <v>130</v>
      </c>
      <c r="J84" s="352">
        <v>97</v>
      </c>
      <c r="K84" s="351">
        <v>59</v>
      </c>
      <c r="L84" s="352">
        <v>155</v>
      </c>
      <c r="M84" s="350">
        <v>19</v>
      </c>
      <c r="N84" s="353">
        <f t="shared" si="8"/>
        <v>460</v>
      </c>
      <c r="O84" s="361">
        <f t="shared" si="6"/>
        <v>602</v>
      </c>
    </row>
    <row r="85" spans="1:15" x14ac:dyDescent="0.25">
      <c r="A85" s="354">
        <v>40</v>
      </c>
      <c r="B85" s="355" t="s">
        <v>170</v>
      </c>
      <c r="C85" s="356">
        <v>164</v>
      </c>
      <c r="D85" s="357">
        <v>71</v>
      </c>
      <c r="E85" s="356">
        <v>31</v>
      </c>
      <c r="F85" s="357">
        <v>3</v>
      </c>
      <c r="G85" s="358">
        <v>0</v>
      </c>
      <c r="H85" s="359">
        <f t="shared" si="7"/>
        <v>269</v>
      </c>
      <c r="I85" s="356">
        <v>214</v>
      </c>
      <c r="J85" s="357">
        <v>94</v>
      </c>
      <c r="K85" s="356">
        <v>23</v>
      </c>
      <c r="L85" s="357">
        <v>62</v>
      </c>
      <c r="M85" s="358">
        <v>12</v>
      </c>
      <c r="N85" s="359">
        <f t="shared" si="8"/>
        <v>405</v>
      </c>
      <c r="O85" s="359">
        <f t="shared" si="6"/>
        <v>674</v>
      </c>
    </row>
    <row r="86" spans="1:15" x14ac:dyDescent="0.25">
      <c r="A86" s="354"/>
      <c r="B86" s="355" t="s">
        <v>350</v>
      </c>
      <c r="C86" s="362">
        <v>33</v>
      </c>
      <c r="D86" s="363">
        <v>0</v>
      </c>
      <c r="E86" s="362">
        <v>3</v>
      </c>
      <c r="F86" s="363">
        <v>0</v>
      </c>
      <c r="G86" s="355">
        <v>0</v>
      </c>
      <c r="H86" s="359">
        <f t="shared" si="7"/>
        <v>36</v>
      </c>
      <c r="I86" s="362">
        <v>77</v>
      </c>
      <c r="J86" s="363">
        <v>3</v>
      </c>
      <c r="K86" s="362">
        <v>15</v>
      </c>
      <c r="L86" s="363">
        <v>7</v>
      </c>
      <c r="M86" s="355">
        <v>0</v>
      </c>
      <c r="N86" s="359">
        <f t="shared" si="8"/>
        <v>102</v>
      </c>
      <c r="O86" s="359">
        <f t="shared" si="6"/>
        <v>138</v>
      </c>
    </row>
    <row r="87" spans="1:15" x14ac:dyDescent="0.25">
      <c r="A87" s="354"/>
      <c r="B87" s="355" t="s">
        <v>351</v>
      </c>
      <c r="C87" s="362">
        <v>1</v>
      </c>
      <c r="D87" s="363">
        <v>0</v>
      </c>
      <c r="E87" s="362">
        <v>0</v>
      </c>
      <c r="F87" s="363">
        <v>0</v>
      </c>
      <c r="G87" s="355">
        <v>0</v>
      </c>
      <c r="H87" s="359">
        <f t="shared" si="7"/>
        <v>1</v>
      </c>
      <c r="I87" s="362">
        <v>29</v>
      </c>
      <c r="J87" s="363">
        <v>3</v>
      </c>
      <c r="K87" s="362">
        <v>1</v>
      </c>
      <c r="L87" s="363">
        <v>1</v>
      </c>
      <c r="M87" s="355">
        <v>0</v>
      </c>
      <c r="N87" s="359">
        <f t="shared" si="8"/>
        <v>34</v>
      </c>
      <c r="O87" s="359">
        <f>+N87+H87</f>
        <v>35</v>
      </c>
    </row>
    <row r="88" spans="1:15" x14ac:dyDescent="0.25">
      <c r="A88" s="354"/>
      <c r="B88" s="355" t="s">
        <v>352</v>
      </c>
      <c r="C88" s="362">
        <v>4</v>
      </c>
      <c r="D88" s="363">
        <v>0</v>
      </c>
      <c r="E88" s="362">
        <v>0</v>
      </c>
      <c r="F88" s="363">
        <v>0</v>
      </c>
      <c r="G88" s="355">
        <v>0</v>
      </c>
      <c r="H88" s="359">
        <f t="shared" si="7"/>
        <v>4</v>
      </c>
      <c r="I88" s="362">
        <v>27</v>
      </c>
      <c r="J88" s="363">
        <v>5</v>
      </c>
      <c r="K88" s="362">
        <v>12</v>
      </c>
      <c r="L88" s="363">
        <v>14</v>
      </c>
      <c r="M88" s="355">
        <v>0</v>
      </c>
      <c r="N88" s="359">
        <f t="shared" si="8"/>
        <v>58</v>
      </c>
      <c r="O88" s="359">
        <f t="shared" si="6"/>
        <v>62</v>
      </c>
    </row>
    <row r="89" spans="1:15" x14ac:dyDescent="0.25">
      <c r="A89" s="349"/>
      <c r="B89" s="350" t="s">
        <v>353</v>
      </c>
      <c r="C89" s="351">
        <v>25</v>
      </c>
      <c r="D89" s="352">
        <v>3</v>
      </c>
      <c r="E89" s="351">
        <v>2</v>
      </c>
      <c r="F89" s="352">
        <v>3</v>
      </c>
      <c r="G89" s="360">
        <v>0</v>
      </c>
      <c r="H89" s="353">
        <f t="shared" si="7"/>
        <v>33</v>
      </c>
      <c r="I89" s="351">
        <v>59</v>
      </c>
      <c r="J89" s="352">
        <v>11</v>
      </c>
      <c r="K89" s="351">
        <v>8</v>
      </c>
      <c r="L89" s="352">
        <v>2</v>
      </c>
      <c r="M89" s="360">
        <v>0</v>
      </c>
      <c r="N89" s="353">
        <f t="shared" si="8"/>
        <v>80</v>
      </c>
      <c r="O89" s="353">
        <f t="shared" si="6"/>
        <v>113</v>
      </c>
    </row>
    <row r="90" spans="1:15" x14ac:dyDescent="0.25">
      <c r="A90" s="354">
        <v>41</v>
      </c>
      <c r="B90" s="355" t="s">
        <v>77</v>
      </c>
      <c r="C90" s="356">
        <v>51</v>
      </c>
      <c r="D90" s="357">
        <v>7</v>
      </c>
      <c r="E90" s="356">
        <v>1</v>
      </c>
      <c r="F90" s="357">
        <v>2</v>
      </c>
      <c r="G90" s="358">
        <v>0</v>
      </c>
      <c r="H90" s="359">
        <f t="shared" si="7"/>
        <v>61</v>
      </c>
      <c r="I90" s="356">
        <v>27</v>
      </c>
      <c r="J90" s="357">
        <v>3</v>
      </c>
      <c r="K90" s="356">
        <v>4</v>
      </c>
      <c r="L90" s="357">
        <v>8</v>
      </c>
      <c r="M90" s="358">
        <v>0</v>
      </c>
      <c r="N90" s="359">
        <f t="shared" si="8"/>
        <v>42</v>
      </c>
      <c r="O90" s="359">
        <f t="shared" si="6"/>
        <v>103</v>
      </c>
    </row>
    <row r="91" spans="1:15" x14ac:dyDescent="0.25">
      <c r="A91" s="349"/>
      <c r="B91" s="350" t="s">
        <v>354</v>
      </c>
      <c r="C91" s="351">
        <v>13</v>
      </c>
      <c r="D91" s="352">
        <v>0</v>
      </c>
      <c r="E91" s="351">
        <v>0</v>
      </c>
      <c r="F91" s="352">
        <v>0</v>
      </c>
      <c r="G91" s="353">
        <v>0</v>
      </c>
      <c r="H91" s="353">
        <f t="shared" si="7"/>
        <v>13</v>
      </c>
      <c r="I91" s="351">
        <v>35</v>
      </c>
      <c r="J91" s="352">
        <v>1</v>
      </c>
      <c r="K91" s="351">
        <v>1</v>
      </c>
      <c r="L91" s="352">
        <v>1</v>
      </c>
      <c r="M91" s="353">
        <v>0</v>
      </c>
      <c r="N91" s="353">
        <f t="shared" si="8"/>
        <v>38</v>
      </c>
      <c r="O91" s="353">
        <f t="shared" si="6"/>
        <v>51</v>
      </c>
    </row>
    <row r="92" spans="1:15" x14ac:dyDescent="0.25">
      <c r="A92" s="354">
        <v>42</v>
      </c>
      <c r="B92" s="355" t="s">
        <v>171</v>
      </c>
      <c r="C92" s="356">
        <v>152</v>
      </c>
      <c r="D92" s="357">
        <v>12</v>
      </c>
      <c r="E92" s="356">
        <v>0</v>
      </c>
      <c r="F92" s="357">
        <v>0</v>
      </c>
      <c r="G92" s="358">
        <v>1</v>
      </c>
      <c r="H92" s="359">
        <f t="shared" si="7"/>
        <v>165</v>
      </c>
      <c r="I92" s="356">
        <v>117</v>
      </c>
      <c r="J92" s="357">
        <v>15</v>
      </c>
      <c r="K92" s="356">
        <v>22</v>
      </c>
      <c r="L92" s="357">
        <v>19</v>
      </c>
      <c r="M92" s="358">
        <v>8</v>
      </c>
      <c r="N92" s="359">
        <f t="shared" si="8"/>
        <v>181</v>
      </c>
      <c r="O92" s="359">
        <f>+N92+H92</f>
        <v>346</v>
      </c>
    </row>
    <row r="93" spans="1:15" x14ac:dyDescent="0.25">
      <c r="A93" s="395"/>
      <c r="B93" s="350" t="s">
        <v>355</v>
      </c>
      <c r="C93" s="351">
        <v>7</v>
      </c>
      <c r="D93" s="352">
        <v>2</v>
      </c>
      <c r="E93" s="351">
        <v>0</v>
      </c>
      <c r="F93" s="352">
        <v>2</v>
      </c>
      <c r="G93" s="360">
        <v>0</v>
      </c>
      <c r="H93" s="353">
        <f t="shared" si="7"/>
        <v>11</v>
      </c>
      <c r="I93" s="351">
        <v>54</v>
      </c>
      <c r="J93" s="352">
        <v>1</v>
      </c>
      <c r="K93" s="351">
        <v>1</v>
      </c>
      <c r="L93" s="352">
        <v>7</v>
      </c>
      <c r="M93" s="360">
        <v>0</v>
      </c>
      <c r="N93" s="353">
        <f t="shared" si="8"/>
        <v>63</v>
      </c>
      <c r="O93" s="353">
        <f t="shared" ref="O93:O118" si="9">+N93+H93</f>
        <v>74</v>
      </c>
    </row>
    <row r="94" spans="1:15" x14ac:dyDescent="0.25">
      <c r="A94" s="349">
        <v>43</v>
      </c>
      <c r="B94" s="350" t="s">
        <v>172</v>
      </c>
      <c r="C94" s="351">
        <v>17</v>
      </c>
      <c r="D94" s="352">
        <v>7</v>
      </c>
      <c r="E94" s="351">
        <v>1</v>
      </c>
      <c r="F94" s="352">
        <v>1</v>
      </c>
      <c r="G94" s="350">
        <v>0</v>
      </c>
      <c r="H94" s="353">
        <f t="shared" si="7"/>
        <v>26</v>
      </c>
      <c r="I94" s="351">
        <v>116</v>
      </c>
      <c r="J94" s="352">
        <v>7</v>
      </c>
      <c r="K94" s="351">
        <v>24</v>
      </c>
      <c r="L94" s="352">
        <v>31</v>
      </c>
      <c r="M94" s="350">
        <v>13</v>
      </c>
      <c r="N94" s="353">
        <f t="shared" si="8"/>
        <v>191</v>
      </c>
      <c r="O94" s="353">
        <f t="shared" si="9"/>
        <v>217</v>
      </c>
    </row>
    <row r="95" spans="1:15" x14ac:dyDescent="0.25">
      <c r="A95" s="354">
        <v>44</v>
      </c>
      <c r="B95" s="355" t="s">
        <v>173</v>
      </c>
      <c r="C95" s="356">
        <v>110</v>
      </c>
      <c r="D95" s="357">
        <v>35</v>
      </c>
      <c r="E95" s="356">
        <v>2</v>
      </c>
      <c r="F95" s="357">
        <v>10</v>
      </c>
      <c r="G95" s="358">
        <v>2</v>
      </c>
      <c r="H95" s="359">
        <f t="shared" si="7"/>
        <v>159</v>
      </c>
      <c r="I95" s="356">
        <v>53</v>
      </c>
      <c r="J95" s="357">
        <v>4</v>
      </c>
      <c r="K95" s="356">
        <v>22</v>
      </c>
      <c r="L95" s="357">
        <v>20</v>
      </c>
      <c r="M95" s="358">
        <v>5</v>
      </c>
      <c r="N95" s="359">
        <f t="shared" si="8"/>
        <v>104</v>
      </c>
      <c r="O95" s="359">
        <f t="shared" si="9"/>
        <v>263</v>
      </c>
    </row>
    <row r="96" spans="1:15" x14ac:dyDescent="0.25">
      <c r="A96" s="349"/>
      <c r="B96" s="350" t="s">
        <v>356</v>
      </c>
      <c r="C96" s="351">
        <v>22</v>
      </c>
      <c r="D96" s="352">
        <v>4</v>
      </c>
      <c r="E96" s="351">
        <v>1</v>
      </c>
      <c r="F96" s="352">
        <v>0</v>
      </c>
      <c r="G96" s="360">
        <v>0</v>
      </c>
      <c r="H96" s="353">
        <f t="shared" si="7"/>
        <v>27</v>
      </c>
      <c r="I96" s="351">
        <v>72</v>
      </c>
      <c r="J96" s="352">
        <v>13</v>
      </c>
      <c r="K96" s="351">
        <v>5</v>
      </c>
      <c r="L96" s="352">
        <v>0</v>
      </c>
      <c r="M96" s="360">
        <v>0</v>
      </c>
      <c r="N96" s="353">
        <f t="shared" si="8"/>
        <v>90</v>
      </c>
      <c r="O96" s="353">
        <f t="shared" si="9"/>
        <v>117</v>
      </c>
    </row>
    <row r="97" spans="1:16" ht="13.5" customHeight="1" x14ac:dyDescent="0.25">
      <c r="A97" s="354">
        <v>45</v>
      </c>
      <c r="B97" s="355" t="s">
        <v>180</v>
      </c>
      <c r="C97" s="356">
        <v>75</v>
      </c>
      <c r="D97" s="357">
        <v>27</v>
      </c>
      <c r="E97" s="356">
        <v>0</v>
      </c>
      <c r="F97" s="357">
        <v>5</v>
      </c>
      <c r="G97" s="358">
        <v>1</v>
      </c>
      <c r="H97" s="359">
        <f t="shared" si="7"/>
        <v>108</v>
      </c>
      <c r="I97" s="356">
        <v>228</v>
      </c>
      <c r="J97" s="357">
        <v>15</v>
      </c>
      <c r="K97" s="356">
        <v>19</v>
      </c>
      <c r="L97" s="357">
        <v>18</v>
      </c>
      <c r="M97" s="358">
        <v>5</v>
      </c>
      <c r="N97" s="359">
        <f t="shared" si="8"/>
        <v>285</v>
      </c>
      <c r="O97" s="359">
        <f t="shared" si="9"/>
        <v>393</v>
      </c>
    </row>
    <row r="98" spans="1:16" ht="13.5" customHeight="1" x14ac:dyDescent="0.25">
      <c r="A98" s="354"/>
      <c r="B98" s="355" t="s">
        <v>357</v>
      </c>
      <c r="C98" s="362">
        <v>33</v>
      </c>
      <c r="D98" s="363">
        <v>0</v>
      </c>
      <c r="E98" s="362">
        <v>2</v>
      </c>
      <c r="F98" s="363">
        <v>2</v>
      </c>
      <c r="G98" s="364">
        <v>0</v>
      </c>
      <c r="H98" s="359">
        <f t="shared" si="7"/>
        <v>37</v>
      </c>
      <c r="I98" s="362">
        <v>0</v>
      </c>
      <c r="J98" s="363">
        <v>0</v>
      </c>
      <c r="K98" s="362">
        <v>0</v>
      </c>
      <c r="L98" s="363">
        <v>0</v>
      </c>
      <c r="M98" s="364">
        <v>0</v>
      </c>
      <c r="N98" s="359">
        <f t="shared" si="8"/>
        <v>0</v>
      </c>
      <c r="O98" s="359">
        <f t="shared" si="9"/>
        <v>37</v>
      </c>
    </row>
    <row r="99" spans="1:16" x14ac:dyDescent="0.25">
      <c r="A99" s="349"/>
      <c r="B99" s="350" t="s">
        <v>358</v>
      </c>
      <c r="C99" s="351">
        <v>2</v>
      </c>
      <c r="D99" s="352">
        <v>0</v>
      </c>
      <c r="E99" s="351">
        <v>0</v>
      </c>
      <c r="F99" s="352">
        <v>1</v>
      </c>
      <c r="G99" s="360">
        <v>0</v>
      </c>
      <c r="H99" s="353">
        <f t="shared" si="7"/>
        <v>3</v>
      </c>
      <c r="I99" s="351">
        <v>35</v>
      </c>
      <c r="J99" s="352">
        <v>0</v>
      </c>
      <c r="K99" s="351">
        <v>1</v>
      </c>
      <c r="L99" s="352">
        <v>2</v>
      </c>
      <c r="M99" s="360">
        <v>1</v>
      </c>
      <c r="N99" s="353">
        <f t="shared" si="8"/>
        <v>39</v>
      </c>
      <c r="O99" s="359">
        <f t="shared" si="9"/>
        <v>42</v>
      </c>
    </row>
    <row r="100" spans="1:16" ht="14.25" customHeight="1" x14ac:dyDescent="0.25">
      <c r="A100" s="349">
        <v>46</v>
      </c>
      <c r="B100" s="350" t="s">
        <v>78</v>
      </c>
      <c r="C100" s="351">
        <v>17</v>
      </c>
      <c r="D100" s="352">
        <v>2</v>
      </c>
      <c r="E100" s="351">
        <v>9</v>
      </c>
      <c r="F100" s="352">
        <v>0</v>
      </c>
      <c r="G100" s="350">
        <v>16</v>
      </c>
      <c r="H100" s="353">
        <f t="shared" si="7"/>
        <v>44</v>
      </c>
      <c r="I100" s="351">
        <v>21</v>
      </c>
      <c r="J100" s="352">
        <v>2</v>
      </c>
      <c r="K100" s="351">
        <v>6</v>
      </c>
      <c r="L100" s="352">
        <v>5</v>
      </c>
      <c r="M100" s="350">
        <v>2</v>
      </c>
      <c r="N100" s="353">
        <f t="shared" si="8"/>
        <v>36</v>
      </c>
      <c r="O100" s="361">
        <f t="shared" si="9"/>
        <v>80</v>
      </c>
    </row>
    <row r="101" spans="1:16" ht="14.25" customHeight="1" x14ac:dyDescent="0.25">
      <c r="A101" s="354">
        <v>47</v>
      </c>
      <c r="B101" s="355" t="s">
        <v>174</v>
      </c>
      <c r="C101" s="356">
        <v>41</v>
      </c>
      <c r="D101" s="357">
        <v>4</v>
      </c>
      <c r="E101" s="356">
        <v>4</v>
      </c>
      <c r="F101" s="357">
        <v>3</v>
      </c>
      <c r="G101" s="358">
        <v>9</v>
      </c>
      <c r="H101" s="359">
        <f t="shared" si="7"/>
        <v>61</v>
      </c>
      <c r="I101" s="356">
        <v>271</v>
      </c>
      <c r="J101" s="357">
        <v>18</v>
      </c>
      <c r="K101" s="356">
        <v>41</v>
      </c>
      <c r="L101" s="357">
        <v>57</v>
      </c>
      <c r="M101" s="358">
        <v>8</v>
      </c>
      <c r="N101" s="359">
        <f t="shared" si="8"/>
        <v>395</v>
      </c>
      <c r="O101" s="359">
        <f t="shared" si="9"/>
        <v>456</v>
      </c>
      <c r="P101" s="23"/>
    </row>
    <row r="102" spans="1:16" ht="12" customHeight="1" x14ac:dyDescent="0.25">
      <c r="A102" s="349"/>
      <c r="B102" s="350" t="s">
        <v>359</v>
      </c>
      <c r="C102" s="351">
        <v>18</v>
      </c>
      <c r="D102" s="352">
        <v>4</v>
      </c>
      <c r="E102" s="351">
        <v>2</v>
      </c>
      <c r="F102" s="352">
        <v>6</v>
      </c>
      <c r="G102" s="360">
        <v>0</v>
      </c>
      <c r="H102" s="353">
        <f t="shared" si="7"/>
        <v>30</v>
      </c>
      <c r="I102" s="351">
        <v>58</v>
      </c>
      <c r="J102" s="352">
        <v>13</v>
      </c>
      <c r="K102" s="351">
        <v>4</v>
      </c>
      <c r="L102" s="352">
        <v>21</v>
      </c>
      <c r="M102" s="360">
        <v>0</v>
      </c>
      <c r="N102" s="353">
        <f t="shared" si="8"/>
        <v>96</v>
      </c>
      <c r="O102" s="353">
        <f t="shared" si="9"/>
        <v>126</v>
      </c>
      <c r="P102" s="23"/>
    </row>
    <row r="103" spans="1:16" ht="14.25" customHeight="1" x14ac:dyDescent="0.25">
      <c r="A103" s="349">
        <v>48</v>
      </c>
      <c r="B103" s="350" t="s">
        <v>175</v>
      </c>
      <c r="C103" s="351">
        <v>32</v>
      </c>
      <c r="D103" s="352">
        <v>2</v>
      </c>
      <c r="E103" s="351">
        <v>3</v>
      </c>
      <c r="F103" s="352">
        <v>1</v>
      </c>
      <c r="G103" s="350">
        <v>3</v>
      </c>
      <c r="H103" s="353">
        <f t="shared" si="7"/>
        <v>41</v>
      </c>
      <c r="I103" s="351">
        <v>184</v>
      </c>
      <c r="J103" s="352">
        <v>4</v>
      </c>
      <c r="K103" s="351">
        <v>7</v>
      </c>
      <c r="L103" s="352">
        <v>15</v>
      </c>
      <c r="M103" s="350">
        <v>14</v>
      </c>
      <c r="N103" s="353">
        <f t="shared" si="8"/>
        <v>224</v>
      </c>
      <c r="O103" s="353">
        <f t="shared" si="9"/>
        <v>265</v>
      </c>
    </row>
    <row r="104" spans="1:16" ht="14.25" customHeight="1" x14ac:dyDescent="0.25">
      <c r="A104" s="365">
        <v>49</v>
      </c>
      <c r="B104" s="366" t="s">
        <v>79</v>
      </c>
      <c r="C104" s="351">
        <v>63</v>
      </c>
      <c r="D104" s="352">
        <v>3</v>
      </c>
      <c r="E104" s="351">
        <v>14</v>
      </c>
      <c r="F104" s="352">
        <v>4</v>
      </c>
      <c r="G104" s="350">
        <v>4</v>
      </c>
      <c r="H104" s="353">
        <f t="shared" si="7"/>
        <v>88</v>
      </c>
      <c r="I104" s="351">
        <v>18</v>
      </c>
      <c r="J104" s="352">
        <v>0</v>
      </c>
      <c r="K104" s="351">
        <v>1</v>
      </c>
      <c r="L104" s="352">
        <v>2</v>
      </c>
      <c r="M104" s="350">
        <v>0</v>
      </c>
      <c r="N104" s="353">
        <f t="shared" si="8"/>
        <v>21</v>
      </c>
      <c r="O104" s="361">
        <f t="shared" si="9"/>
        <v>109</v>
      </c>
    </row>
    <row r="105" spans="1:16" ht="12" customHeight="1" x14ac:dyDescent="0.25">
      <c r="A105" s="365">
        <v>50</v>
      </c>
      <c r="B105" s="389" t="s">
        <v>176</v>
      </c>
      <c r="C105" s="351">
        <v>36</v>
      </c>
      <c r="D105" s="352">
        <v>7</v>
      </c>
      <c r="E105" s="351">
        <v>12</v>
      </c>
      <c r="F105" s="352">
        <v>8</v>
      </c>
      <c r="G105" s="350">
        <v>4</v>
      </c>
      <c r="H105" s="353">
        <f t="shared" si="7"/>
        <v>67</v>
      </c>
      <c r="I105" s="351">
        <v>111</v>
      </c>
      <c r="J105" s="352">
        <v>3</v>
      </c>
      <c r="K105" s="351">
        <v>31</v>
      </c>
      <c r="L105" s="352">
        <v>29</v>
      </c>
      <c r="M105" s="350">
        <v>2</v>
      </c>
      <c r="N105" s="353">
        <f t="shared" si="8"/>
        <v>176</v>
      </c>
      <c r="O105" s="353">
        <f t="shared" si="9"/>
        <v>243</v>
      </c>
    </row>
    <row r="106" spans="1:16" ht="15" customHeight="1" x14ac:dyDescent="0.25">
      <c r="A106" s="354">
        <v>51</v>
      </c>
      <c r="B106" s="355" t="s">
        <v>177</v>
      </c>
      <c r="C106" s="356">
        <v>52</v>
      </c>
      <c r="D106" s="357">
        <v>3</v>
      </c>
      <c r="E106" s="356">
        <v>2</v>
      </c>
      <c r="F106" s="357">
        <v>1</v>
      </c>
      <c r="G106" s="358">
        <v>3</v>
      </c>
      <c r="H106" s="359">
        <f t="shared" si="7"/>
        <v>61</v>
      </c>
      <c r="I106" s="356">
        <v>145</v>
      </c>
      <c r="J106" s="357">
        <v>2</v>
      </c>
      <c r="K106" s="356">
        <v>20</v>
      </c>
      <c r="L106" s="357">
        <v>5</v>
      </c>
      <c r="M106" s="358">
        <v>0</v>
      </c>
      <c r="N106" s="359">
        <f t="shared" si="8"/>
        <v>172</v>
      </c>
      <c r="O106" s="359">
        <f t="shared" si="9"/>
        <v>233</v>
      </c>
    </row>
    <row r="107" spans="1:16" ht="12" customHeight="1" x14ac:dyDescent="0.25">
      <c r="A107" s="354"/>
      <c r="B107" s="355" t="s">
        <v>360</v>
      </c>
      <c r="C107" s="362">
        <v>67</v>
      </c>
      <c r="D107" s="363">
        <v>5</v>
      </c>
      <c r="E107" s="362">
        <v>0</v>
      </c>
      <c r="F107" s="363">
        <v>3</v>
      </c>
      <c r="G107" s="355">
        <v>0</v>
      </c>
      <c r="H107" s="359">
        <f t="shared" si="7"/>
        <v>75</v>
      </c>
      <c r="I107" s="362">
        <v>50</v>
      </c>
      <c r="J107" s="363">
        <v>0</v>
      </c>
      <c r="K107" s="362">
        <v>14</v>
      </c>
      <c r="L107" s="363">
        <v>7</v>
      </c>
      <c r="M107" s="355">
        <v>0</v>
      </c>
      <c r="N107" s="359">
        <f t="shared" si="8"/>
        <v>71</v>
      </c>
      <c r="O107" s="359">
        <f t="shared" si="9"/>
        <v>146</v>
      </c>
    </row>
    <row r="108" spans="1:16" ht="12" customHeight="1" x14ac:dyDescent="0.25">
      <c r="A108" s="354"/>
      <c r="B108" s="355" t="s">
        <v>361</v>
      </c>
      <c r="C108" s="362">
        <v>9</v>
      </c>
      <c r="D108" s="363">
        <v>0</v>
      </c>
      <c r="E108" s="362">
        <v>1</v>
      </c>
      <c r="F108" s="363">
        <v>0</v>
      </c>
      <c r="G108" s="355">
        <v>0</v>
      </c>
      <c r="H108" s="359">
        <f t="shared" si="7"/>
        <v>10</v>
      </c>
      <c r="I108" s="362">
        <v>18</v>
      </c>
      <c r="J108" s="363">
        <v>0</v>
      </c>
      <c r="K108" s="362">
        <v>1</v>
      </c>
      <c r="L108" s="363">
        <v>0</v>
      </c>
      <c r="M108" s="355">
        <v>0</v>
      </c>
      <c r="N108" s="359">
        <f t="shared" si="8"/>
        <v>19</v>
      </c>
      <c r="O108" s="359">
        <f t="shared" si="9"/>
        <v>29</v>
      </c>
    </row>
    <row r="109" spans="1:16" ht="12" customHeight="1" x14ac:dyDescent="0.25">
      <c r="A109" s="349"/>
      <c r="B109" s="350" t="s">
        <v>362</v>
      </c>
      <c r="C109" s="351">
        <v>26</v>
      </c>
      <c r="D109" s="352">
        <v>1</v>
      </c>
      <c r="E109" s="351">
        <v>4</v>
      </c>
      <c r="F109" s="352">
        <v>1</v>
      </c>
      <c r="G109" s="360">
        <v>0</v>
      </c>
      <c r="H109" s="353">
        <f t="shared" si="7"/>
        <v>32</v>
      </c>
      <c r="I109" s="351">
        <v>27</v>
      </c>
      <c r="J109" s="352">
        <v>1</v>
      </c>
      <c r="K109" s="351">
        <v>9</v>
      </c>
      <c r="L109" s="352">
        <v>10</v>
      </c>
      <c r="M109" s="360">
        <v>0</v>
      </c>
      <c r="N109" s="353">
        <f t="shared" si="8"/>
        <v>47</v>
      </c>
      <c r="O109" s="353">
        <f t="shared" si="9"/>
        <v>79</v>
      </c>
    </row>
    <row r="110" spans="1:16" ht="12" customHeight="1" x14ac:dyDescent="0.25">
      <c r="A110" s="365">
        <v>52</v>
      </c>
      <c r="B110" s="366" t="s">
        <v>178</v>
      </c>
      <c r="C110" s="351">
        <v>9</v>
      </c>
      <c r="D110" s="352">
        <v>0</v>
      </c>
      <c r="E110" s="351">
        <v>0</v>
      </c>
      <c r="F110" s="352">
        <v>1</v>
      </c>
      <c r="G110" s="350">
        <v>0</v>
      </c>
      <c r="H110" s="353">
        <f t="shared" si="7"/>
        <v>10</v>
      </c>
      <c r="I110" s="351">
        <v>51</v>
      </c>
      <c r="J110" s="352">
        <v>0</v>
      </c>
      <c r="K110" s="351">
        <v>4</v>
      </c>
      <c r="L110" s="352">
        <v>3</v>
      </c>
      <c r="M110" s="350">
        <v>1</v>
      </c>
      <c r="N110" s="353">
        <f t="shared" si="8"/>
        <v>59</v>
      </c>
      <c r="O110" s="361">
        <f t="shared" si="9"/>
        <v>69</v>
      </c>
    </row>
    <row r="111" spans="1:16" ht="12.75" customHeight="1" x14ac:dyDescent="0.25">
      <c r="A111" s="349">
        <v>53</v>
      </c>
      <c r="B111" s="350" t="s">
        <v>179</v>
      </c>
      <c r="C111" s="351">
        <v>22</v>
      </c>
      <c r="D111" s="352">
        <v>0</v>
      </c>
      <c r="E111" s="351">
        <v>4</v>
      </c>
      <c r="F111" s="352">
        <v>0</v>
      </c>
      <c r="G111" s="350">
        <v>2</v>
      </c>
      <c r="H111" s="353">
        <f t="shared" si="7"/>
        <v>28</v>
      </c>
      <c r="I111" s="351">
        <v>69</v>
      </c>
      <c r="J111" s="352">
        <v>9</v>
      </c>
      <c r="K111" s="351">
        <v>15</v>
      </c>
      <c r="L111" s="352">
        <v>7</v>
      </c>
      <c r="M111" s="350">
        <v>5</v>
      </c>
      <c r="N111" s="353">
        <f t="shared" si="8"/>
        <v>105</v>
      </c>
      <c r="O111" s="353">
        <f t="shared" si="9"/>
        <v>133</v>
      </c>
    </row>
    <row r="112" spans="1:16" ht="13.5" customHeight="1" x14ac:dyDescent="0.25">
      <c r="A112" s="354">
        <v>54</v>
      </c>
      <c r="B112" s="355" t="s">
        <v>80</v>
      </c>
      <c r="C112" s="356">
        <v>112</v>
      </c>
      <c r="D112" s="357">
        <v>5</v>
      </c>
      <c r="E112" s="356">
        <v>7</v>
      </c>
      <c r="F112" s="357">
        <v>2</v>
      </c>
      <c r="G112" s="358">
        <v>10</v>
      </c>
      <c r="H112" s="359">
        <f t="shared" si="7"/>
        <v>136</v>
      </c>
      <c r="I112" s="356">
        <v>326</v>
      </c>
      <c r="J112" s="357">
        <v>2</v>
      </c>
      <c r="K112" s="356">
        <v>68</v>
      </c>
      <c r="L112" s="357">
        <v>17</v>
      </c>
      <c r="M112" s="358">
        <v>18</v>
      </c>
      <c r="N112" s="359">
        <f t="shared" si="8"/>
        <v>431</v>
      </c>
      <c r="O112" s="359">
        <f t="shared" si="9"/>
        <v>567</v>
      </c>
    </row>
    <row r="113" spans="1:15" x14ac:dyDescent="0.25">
      <c r="A113" s="354"/>
      <c r="B113" s="355" t="s">
        <v>363</v>
      </c>
      <c r="C113" s="362">
        <v>21</v>
      </c>
      <c r="D113" s="363">
        <v>1</v>
      </c>
      <c r="E113" s="362">
        <v>1</v>
      </c>
      <c r="F113" s="363">
        <v>0</v>
      </c>
      <c r="G113" s="355">
        <v>0</v>
      </c>
      <c r="H113" s="359">
        <f t="shared" si="7"/>
        <v>23</v>
      </c>
      <c r="I113" s="362">
        <v>33</v>
      </c>
      <c r="J113" s="363">
        <v>1</v>
      </c>
      <c r="K113" s="362">
        <v>1</v>
      </c>
      <c r="L113" s="363">
        <v>1</v>
      </c>
      <c r="M113" s="355">
        <v>0</v>
      </c>
      <c r="N113" s="359">
        <f t="shared" si="8"/>
        <v>36</v>
      </c>
      <c r="O113" s="359">
        <f t="shared" si="9"/>
        <v>59</v>
      </c>
    </row>
    <row r="114" spans="1:15" x14ac:dyDescent="0.25">
      <c r="A114" s="349"/>
      <c r="B114" s="350" t="s">
        <v>364</v>
      </c>
      <c r="C114" s="351">
        <v>87</v>
      </c>
      <c r="D114" s="352">
        <v>3</v>
      </c>
      <c r="E114" s="351">
        <v>2</v>
      </c>
      <c r="F114" s="352">
        <v>5</v>
      </c>
      <c r="G114" s="360">
        <v>0</v>
      </c>
      <c r="H114" s="353">
        <f t="shared" si="7"/>
        <v>97</v>
      </c>
      <c r="I114" s="351">
        <v>74</v>
      </c>
      <c r="J114" s="352">
        <v>9</v>
      </c>
      <c r="K114" s="351">
        <v>12</v>
      </c>
      <c r="L114" s="352">
        <v>2</v>
      </c>
      <c r="M114" s="360">
        <v>0</v>
      </c>
      <c r="N114" s="353">
        <f t="shared" si="8"/>
        <v>97</v>
      </c>
      <c r="O114" s="353">
        <f t="shared" si="9"/>
        <v>194</v>
      </c>
    </row>
    <row r="115" spans="1:15" x14ac:dyDescent="0.25">
      <c r="A115" s="354">
        <v>55</v>
      </c>
      <c r="B115" s="355" t="s">
        <v>132</v>
      </c>
      <c r="C115" s="356">
        <v>164</v>
      </c>
      <c r="D115" s="357">
        <v>22</v>
      </c>
      <c r="E115" s="356">
        <v>5</v>
      </c>
      <c r="F115" s="357">
        <v>10</v>
      </c>
      <c r="G115" s="358">
        <v>5</v>
      </c>
      <c r="H115" s="359">
        <f t="shared" si="7"/>
        <v>206</v>
      </c>
      <c r="I115" s="356">
        <v>275</v>
      </c>
      <c r="J115" s="357">
        <v>7</v>
      </c>
      <c r="K115" s="356">
        <v>117</v>
      </c>
      <c r="L115" s="357">
        <v>69</v>
      </c>
      <c r="M115" s="358">
        <v>12</v>
      </c>
      <c r="N115" s="359">
        <f t="shared" si="8"/>
        <v>480</v>
      </c>
      <c r="O115" s="359">
        <f t="shared" si="9"/>
        <v>686</v>
      </c>
    </row>
    <row r="116" spans="1:15" x14ac:dyDescent="0.25">
      <c r="A116" s="354"/>
      <c r="B116" s="355" t="s">
        <v>365</v>
      </c>
      <c r="C116" s="362">
        <v>21</v>
      </c>
      <c r="D116" s="363">
        <v>2</v>
      </c>
      <c r="E116" s="362">
        <v>3</v>
      </c>
      <c r="F116" s="363">
        <v>3</v>
      </c>
      <c r="G116" s="355">
        <v>0</v>
      </c>
      <c r="H116" s="359">
        <f t="shared" si="7"/>
        <v>29</v>
      </c>
      <c r="I116" s="362">
        <v>203</v>
      </c>
      <c r="J116" s="363">
        <v>4</v>
      </c>
      <c r="K116" s="362">
        <v>44</v>
      </c>
      <c r="L116" s="363">
        <v>32</v>
      </c>
      <c r="M116" s="355">
        <v>0</v>
      </c>
      <c r="N116" s="359">
        <f t="shared" si="8"/>
        <v>283</v>
      </c>
      <c r="O116" s="359">
        <f t="shared" si="9"/>
        <v>312</v>
      </c>
    </row>
    <row r="117" spans="1:15" x14ac:dyDescent="0.25">
      <c r="A117" s="354"/>
      <c r="B117" s="355" t="s">
        <v>366</v>
      </c>
      <c r="C117" s="362">
        <v>25</v>
      </c>
      <c r="D117" s="363">
        <v>0</v>
      </c>
      <c r="E117" s="362">
        <v>1</v>
      </c>
      <c r="F117" s="363">
        <v>0</v>
      </c>
      <c r="G117" s="355">
        <v>0</v>
      </c>
      <c r="H117" s="359">
        <f t="shared" si="7"/>
        <v>26</v>
      </c>
      <c r="I117" s="362">
        <v>0</v>
      </c>
      <c r="J117" s="363">
        <v>0</v>
      </c>
      <c r="K117" s="362">
        <v>0</v>
      </c>
      <c r="L117" s="363">
        <v>0</v>
      </c>
      <c r="M117" s="355">
        <v>0</v>
      </c>
      <c r="N117" s="359">
        <f t="shared" si="8"/>
        <v>0</v>
      </c>
      <c r="O117" s="359">
        <f t="shared" si="9"/>
        <v>26</v>
      </c>
    </row>
    <row r="118" spans="1:15" ht="13.8" thickBot="1" x14ac:dyDescent="0.3">
      <c r="A118" s="354"/>
      <c r="B118" s="355" t="s">
        <v>367</v>
      </c>
      <c r="C118" s="362">
        <v>57</v>
      </c>
      <c r="D118" s="363">
        <v>0</v>
      </c>
      <c r="E118" s="362">
        <v>0</v>
      </c>
      <c r="F118" s="363">
        <v>2</v>
      </c>
      <c r="G118" s="355">
        <v>0</v>
      </c>
      <c r="H118" s="359">
        <f t="shared" si="7"/>
        <v>59</v>
      </c>
      <c r="I118" s="362">
        <v>17</v>
      </c>
      <c r="J118" s="363">
        <v>1</v>
      </c>
      <c r="K118" s="362">
        <v>3</v>
      </c>
      <c r="L118" s="363">
        <v>2</v>
      </c>
      <c r="M118" s="355">
        <v>0</v>
      </c>
      <c r="N118" s="359">
        <f t="shared" si="8"/>
        <v>23</v>
      </c>
      <c r="O118" s="359">
        <f t="shared" si="9"/>
        <v>82</v>
      </c>
    </row>
    <row r="119" spans="1:15" s="23" customFormat="1" ht="13.8" thickBot="1" x14ac:dyDescent="0.3">
      <c r="A119" s="633" t="s">
        <v>30</v>
      </c>
      <c r="B119" s="634"/>
      <c r="C119" s="396">
        <f t="shared" ref="C119:O119" si="10">SUM(C5:C118)</f>
        <v>6597</v>
      </c>
      <c r="D119" s="396">
        <f t="shared" si="10"/>
        <v>2471</v>
      </c>
      <c r="E119" s="396">
        <f t="shared" si="10"/>
        <v>524</v>
      </c>
      <c r="F119" s="396">
        <f t="shared" si="10"/>
        <v>2107</v>
      </c>
      <c r="G119" s="396">
        <f t="shared" si="10"/>
        <v>226</v>
      </c>
      <c r="H119" s="396">
        <f t="shared" si="10"/>
        <v>11925</v>
      </c>
      <c r="I119" s="396">
        <f t="shared" si="10"/>
        <v>9478</v>
      </c>
      <c r="J119" s="396">
        <f t="shared" si="10"/>
        <v>1726</v>
      </c>
      <c r="K119" s="396">
        <f t="shared" si="10"/>
        <v>4825</v>
      </c>
      <c r="L119" s="396">
        <f t="shared" si="10"/>
        <v>11355</v>
      </c>
      <c r="M119" s="396">
        <f t="shared" si="10"/>
        <v>595</v>
      </c>
      <c r="N119" s="396">
        <f t="shared" si="10"/>
        <v>27979</v>
      </c>
      <c r="O119" s="16">
        <f t="shared" si="10"/>
        <v>39904</v>
      </c>
    </row>
    <row r="120" spans="1:15" s="23" customFormat="1" x14ac:dyDescent="0.25">
      <c r="A120" s="107"/>
      <c r="B120" s="107"/>
      <c r="C120" s="103"/>
      <c r="D120" s="103"/>
      <c r="E120" s="103"/>
      <c r="F120" s="103"/>
      <c r="G120" s="103"/>
      <c r="H120" s="103"/>
      <c r="I120" s="103"/>
      <c r="J120" s="103"/>
      <c r="K120" s="103"/>
      <c r="L120" s="103"/>
      <c r="M120" s="103"/>
      <c r="N120" s="103"/>
      <c r="O120" s="103"/>
    </row>
    <row r="121" spans="1:15" x14ac:dyDescent="0.25">
      <c r="A121" s="25" t="s">
        <v>108</v>
      </c>
      <c r="O121" s="230"/>
    </row>
    <row r="122" spans="1:15" x14ac:dyDescent="0.25">
      <c r="B122" s="17"/>
      <c r="C122" s="397"/>
      <c r="D122" s="397"/>
      <c r="E122" s="397"/>
      <c r="F122" s="397"/>
      <c r="G122" s="397"/>
      <c r="H122" s="397"/>
      <c r="I122" s="397"/>
      <c r="J122" s="397"/>
      <c r="K122" s="397"/>
      <c r="L122" s="397"/>
      <c r="M122" s="397"/>
      <c r="N122" s="397"/>
      <c r="O122" s="398"/>
    </row>
    <row r="124" spans="1:15" x14ac:dyDescent="0.25">
      <c r="C124" s="39"/>
      <c r="D124" s="39"/>
      <c r="E124" s="39"/>
      <c r="F124" s="39"/>
      <c r="G124" s="39"/>
      <c r="H124" s="39"/>
      <c r="I124" s="39"/>
      <c r="J124" s="39"/>
      <c r="K124" s="39"/>
      <c r="L124" s="39"/>
      <c r="M124" s="39"/>
      <c r="N124" s="39"/>
      <c r="O124" s="230"/>
    </row>
    <row r="127" spans="1:15" x14ac:dyDescent="0.25">
      <c r="C127" s="39"/>
      <c r="D127" s="39"/>
      <c r="E127" s="39"/>
      <c r="F127" s="39"/>
      <c r="G127" s="39"/>
      <c r="H127" s="39"/>
      <c r="I127" s="39"/>
      <c r="J127" s="39"/>
      <c r="K127" s="39"/>
      <c r="L127" s="39"/>
      <c r="M127" s="39"/>
      <c r="N127" s="39"/>
      <c r="O127" s="230"/>
    </row>
  </sheetData>
  <mergeCells count="7">
    <mergeCell ref="A119:B119"/>
    <mergeCell ref="A1:O1"/>
    <mergeCell ref="B2:B4"/>
    <mergeCell ref="A38:O38"/>
    <mergeCell ref="B39:B41"/>
    <mergeCell ref="A77:O77"/>
    <mergeCell ref="B78:B8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selection sqref="A1:N1"/>
    </sheetView>
  </sheetViews>
  <sheetFormatPr defaultColWidth="9.109375" defaultRowHeight="13.2" x14ac:dyDescent="0.25"/>
  <cols>
    <col min="1" max="1" width="24.44140625" style="23" customWidth="1"/>
    <col min="2" max="4" width="11.88671875" style="23" bestFit="1" customWidth="1"/>
    <col min="5" max="5" width="11.109375" style="23" bestFit="1" customWidth="1"/>
    <col min="6" max="6" width="9" style="23" bestFit="1" customWidth="1"/>
    <col min="7" max="7" width="9" style="420" customWidth="1"/>
    <col min="8" max="8" width="11.88671875" style="23" bestFit="1" customWidth="1"/>
    <col min="9" max="9" width="11.109375" style="23" bestFit="1" customWidth="1"/>
    <col min="10" max="10" width="11.88671875" style="23" bestFit="1" customWidth="1"/>
    <col min="11" max="11" width="11.88671875" style="23" customWidth="1"/>
    <col min="12" max="12" width="9" style="23" customWidth="1"/>
    <col min="13" max="13" width="8.88671875" style="420" customWidth="1"/>
    <col min="14" max="14" width="7.88671875" style="420" bestFit="1" customWidth="1"/>
    <col min="15" max="16384" width="9.109375" style="23"/>
  </cols>
  <sheetData>
    <row r="1" spans="1:14" ht="36" customHeight="1" thickBot="1" x14ac:dyDescent="0.3">
      <c r="A1" s="614" t="s">
        <v>368</v>
      </c>
      <c r="B1" s="614"/>
      <c r="C1" s="614"/>
      <c r="D1" s="614"/>
      <c r="E1" s="614"/>
      <c r="F1" s="614"/>
      <c r="G1" s="614"/>
      <c r="H1" s="614"/>
      <c r="I1" s="614"/>
      <c r="J1" s="614"/>
      <c r="K1" s="614"/>
      <c r="L1" s="614"/>
      <c r="M1" s="614"/>
      <c r="N1" s="614"/>
    </row>
    <row r="2" spans="1:14" ht="40.5" customHeight="1" thickBot="1" x14ac:dyDescent="0.3">
      <c r="A2" s="335"/>
      <c r="B2" s="399" t="s">
        <v>307</v>
      </c>
      <c r="C2" s="400"/>
      <c r="D2" s="400"/>
      <c r="E2" s="401"/>
      <c r="F2" s="402"/>
      <c r="G2" s="403"/>
      <c r="H2" s="404" t="s">
        <v>308</v>
      </c>
      <c r="I2" s="402"/>
      <c r="J2" s="402"/>
      <c r="K2" s="403"/>
      <c r="L2" s="405"/>
      <c r="M2" s="405"/>
      <c r="N2" s="406" t="s">
        <v>309</v>
      </c>
    </row>
    <row r="3" spans="1:14" ht="41.25" customHeight="1" x14ac:dyDescent="0.25">
      <c r="A3" s="407" t="s">
        <v>38</v>
      </c>
      <c r="B3" s="640" t="s">
        <v>310</v>
      </c>
      <c r="C3" s="641"/>
      <c r="D3" s="333" t="s">
        <v>311</v>
      </c>
      <c r="E3" s="334"/>
      <c r="F3" s="335" t="s">
        <v>312</v>
      </c>
      <c r="G3" s="336" t="s">
        <v>30</v>
      </c>
      <c r="H3" s="333" t="s">
        <v>310</v>
      </c>
      <c r="I3" s="334"/>
      <c r="J3" s="333" t="s">
        <v>311</v>
      </c>
      <c r="K3" s="334"/>
      <c r="L3" s="335" t="s">
        <v>312</v>
      </c>
      <c r="M3" s="336" t="s">
        <v>30</v>
      </c>
      <c r="N3" s="408" t="s">
        <v>30</v>
      </c>
    </row>
    <row r="4" spans="1:14" ht="60" customHeight="1" thickBot="1" x14ac:dyDescent="0.3">
      <c r="A4" s="409"/>
      <c r="B4" s="339" t="s">
        <v>313</v>
      </c>
      <c r="C4" s="340" t="s">
        <v>314</v>
      </c>
      <c r="D4" s="339" t="s">
        <v>313</v>
      </c>
      <c r="E4" s="340" t="s">
        <v>314</v>
      </c>
      <c r="F4" s="341" t="s">
        <v>315</v>
      </c>
      <c r="G4" s="342"/>
      <c r="H4" s="339" t="s">
        <v>313</v>
      </c>
      <c r="I4" s="340" t="s">
        <v>314</v>
      </c>
      <c r="J4" s="339" t="s">
        <v>313</v>
      </c>
      <c r="K4" s="340" t="s">
        <v>314</v>
      </c>
      <c r="L4" s="341" t="s">
        <v>315</v>
      </c>
      <c r="M4" s="342"/>
      <c r="N4" s="410"/>
    </row>
    <row r="5" spans="1:14" ht="24" customHeight="1" x14ac:dyDescent="0.25">
      <c r="A5" s="411" t="s">
        <v>56</v>
      </c>
      <c r="B5" s="412">
        <f>SUM('[2]2.1'!C5:C11)</f>
        <v>962</v>
      </c>
      <c r="C5" s="412">
        <f>SUM('[2]2.1'!D5:D11)</f>
        <v>649</v>
      </c>
      <c r="D5" s="412">
        <f>SUM('[2]2.1'!E5:E11)</f>
        <v>88</v>
      </c>
      <c r="E5" s="412">
        <f>SUM('[2]2.1'!F5:F11)</f>
        <v>621</v>
      </c>
      <c r="F5" s="412">
        <f>SUM('[2]2.1'!G5:G11)</f>
        <v>9</v>
      </c>
      <c r="G5" s="413">
        <f>SUM('[2]2.1'!H5:H11)</f>
        <v>2329</v>
      </c>
      <c r="H5" s="412">
        <f>SUM('[2]2.1'!I5:I11)</f>
        <v>952</v>
      </c>
      <c r="I5" s="412">
        <f>SUM('[2]2.1'!J5:J11)</f>
        <v>176</v>
      </c>
      <c r="J5" s="412">
        <f>SUM('[2]2.1'!K5:K11)</f>
        <v>510</v>
      </c>
      <c r="K5" s="412">
        <f>SUM('[2]2.1'!L5:L11)</f>
        <v>4474</v>
      </c>
      <c r="L5" s="412">
        <f>SUM('[2]2.1'!M5:M11)</f>
        <v>77</v>
      </c>
      <c r="M5" s="413">
        <f>SUM('[2]2.1'!N5:N11)</f>
        <v>6189</v>
      </c>
      <c r="N5" s="414">
        <f>SUM('[2]2.1'!O5:O11)</f>
        <v>8518</v>
      </c>
    </row>
    <row r="6" spans="1:14" ht="24" customHeight="1" x14ac:dyDescent="0.25">
      <c r="A6" s="411" t="s">
        <v>57</v>
      </c>
      <c r="B6" s="412">
        <f>SUM('[2]2.1'!C12:C17)</f>
        <v>463</v>
      </c>
      <c r="C6" s="412">
        <f>SUM('[2]2.1'!D12:D17)</f>
        <v>372</v>
      </c>
      <c r="D6" s="412">
        <f>SUM('[2]2.1'!E12:E17)</f>
        <v>15</v>
      </c>
      <c r="E6" s="412">
        <f>SUM('[2]2.1'!F12:F17)</f>
        <v>120</v>
      </c>
      <c r="F6" s="412">
        <f>SUM('[2]2.1'!G12:G17)</f>
        <v>40</v>
      </c>
      <c r="G6" s="413">
        <f>SUM('[2]2.1'!H12:H17)</f>
        <v>1010</v>
      </c>
      <c r="H6" s="412">
        <f>SUM('[2]2.1'!I12:I17)</f>
        <v>750</v>
      </c>
      <c r="I6" s="412">
        <f>SUM('[2]2.1'!J12:J17)</f>
        <v>230</v>
      </c>
      <c r="J6" s="412">
        <f>SUM('[2]2.1'!K12:K17)</f>
        <v>553</v>
      </c>
      <c r="K6" s="412">
        <f>SUM('[2]2.1'!L12:L17)</f>
        <v>850</v>
      </c>
      <c r="L6" s="412">
        <f>SUM('[2]2.1'!M12:M17)</f>
        <v>107</v>
      </c>
      <c r="M6" s="413">
        <f>SUM('[2]2.1'!N12:N17)</f>
        <v>2490</v>
      </c>
      <c r="N6" s="414">
        <f>SUM('[2]2.1'!O12:O17)</f>
        <v>3500</v>
      </c>
    </row>
    <row r="7" spans="1:14" ht="24" customHeight="1" x14ac:dyDescent="0.25">
      <c r="A7" s="411" t="s">
        <v>58</v>
      </c>
      <c r="B7" s="412">
        <f>SUM('[2]2.1'!C18:C23)</f>
        <v>762</v>
      </c>
      <c r="C7" s="412">
        <f>SUM('[2]2.1'!D18:D23)</f>
        <v>281</v>
      </c>
      <c r="D7" s="412">
        <f>SUM('[2]2.1'!E18:E23)</f>
        <v>70</v>
      </c>
      <c r="E7" s="412">
        <f>SUM('[2]2.1'!F18:F23)</f>
        <v>262</v>
      </c>
      <c r="F7" s="412">
        <f>SUM('[2]2.1'!G18:G23)</f>
        <v>7</v>
      </c>
      <c r="G7" s="413">
        <f>SUM('[2]2.1'!H18:H23)</f>
        <v>1382</v>
      </c>
      <c r="H7" s="412">
        <f>SUM('[2]2.1'!I18:I23)</f>
        <v>1169</v>
      </c>
      <c r="I7" s="412">
        <f>SUM('[2]2.1'!J18:J23)</f>
        <v>196</v>
      </c>
      <c r="J7" s="412">
        <f>SUM('[2]2.1'!K18:K23)</f>
        <v>1226</v>
      </c>
      <c r="K7" s="412">
        <f>SUM('[2]2.1'!L18:L23)</f>
        <v>2041</v>
      </c>
      <c r="L7" s="412">
        <f>SUM('[2]2.1'!M18:M23)</f>
        <v>113</v>
      </c>
      <c r="M7" s="413">
        <f>SUM('[2]2.1'!N18:N23)</f>
        <v>4745</v>
      </c>
      <c r="N7" s="414">
        <f>SUM('[2]2.1'!O18:O23)</f>
        <v>6127</v>
      </c>
    </row>
    <row r="8" spans="1:14" ht="24" customHeight="1" x14ac:dyDescent="0.25">
      <c r="A8" s="411" t="s">
        <v>59</v>
      </c>
      <c r="B8" s="412">
        <f>SUM('[2]2.1'!C24:C34)</f>
        <v>875</v>
      </c>
      <c r="C8" s="412">
        <f>SUM('[2]2.1'!D24:D34)</f>
        <v>62</v>
      </c>
      <c r="D8" s="412">
        <f>SUM('[2]2.1'!E24:E34)</f>
        <v>56</v>
      </c>
      <c r="E8" s="412">
        <f>SUM('[2]2.1'!F24:F34)</f>
        <v>70</v>
      </c>
      <c r="F8" s="412">
        <f>SUM('[2]2.1'!G24:G34)</f>
        <v>47</v>
      </c>
      <c r="G8" s="413">
        <f>SUM('[2]2.1'!H24:H34)</f>
        <v>1110</v>
      </c>
      <c r="H8" s="412">
        <f>SUM('[2]2.1'!I24:I34)</f>
        <v>1402</v>
      </c>
      <c r="I8" s="412">
        <f>SUM('[2]2.1'!J24:J34)</f>
        <v>174</v>
      </c>
      <c r="J8" s="412">
        <f>SUM('[2]2.1'!K24:K34)</f>
        <v>712</v>
      </c>
      <c r="K8" s="412">
        <f>SUM('[2]2.1'!L24:L34)</f>
        <v>406</v>
      </c>
      <c r="L8" s="412">
        <f>SUM('[2]2.1'!M24:M34)</f>
        <v>86</v>
      </c>
      <c r="M8" s="413">
        <f>SUM('[2]2.1'!N24:N34)</f>
        <v>2780</v>
      </c>
      <c r="N8" s="414">
        <f>SUM('[2]2.1'!O24:O34)</f>
        <v>3890</v>
      </c>
    </row>
    <row r="9" spans="1:14" ht="24" customHeight="1" x14ac:dyDescent="0.25">
      <c r="A9" s="411" t="s">
        <v>60</v>
      </c>
      <c r="B9" s="412">
        <f>+'[2]2.1'!C35+'[2]2.1'!C36+'[2]2.1'!C37+'[2]2.1'!C42+'[2]2.1'!C43+'[2]2.1'!C44+'[2]2.1'!C45+'[2]2.1'!C46+'[2]2.1'!C47</f>
        <v>277</v>
      </c>
      <c r="C9" s="412">
        <f>+'[2]2.1'!D35+'[2]2.1'!D36+'[2]2.1'!D37+'[2]2.1'!D42+'[2]2.1'!D43+'[2]2.1'!D44+'[2]2.1'!D45+'[2]2.1'!D46+'[2]2.1'!D47</f>
        <v>20</v>
      </c>
      <c r="D9" s="412">
        <f>+'[2]2.1'!E35+'[2]2.1'!E36+'[2]2.1'!E37+'[2]2.1'!E42+'[2]2.1'!E43+'[2]2.1'!E44+'[2]2.1'!E45+'[2]2.1'!E46+'[2]2.1'!E47</f>
        <v>8</v>
      </c>
      <c r="E9" s="412">
        <f>+'[2]2.1'!F35+'[2]2.1'!F36+'[2]2.1'!F37+'[2]2.1'!F42+'[2]2.1'!F43+'[2]2.1'!F44+'[2]2.1'!F45+'[2]2.1'!F46+'[2]2.1'!F47</f>
        <v>12</v>
      </c>
      <c r="F9" s="412">
        <f>+'[2]2.1'!G35+'[2]2.1'!G36+'[2]2.1'!G37+'[2]2.1'!G42+'[2]2.1'!G43+'[2]2.1'!G44+'[2]2.1'!G45+'[2]2.1'!G46+'[2]2.1'!G47</f>
        <v>10</v>
      </c>
      <c r="G9" s="413">
        <f>+'[2]2.1'!H35+'[2]2.1'!H36+'[2]2.1'!H37+'[2]2.1'!H42+'[2]2.1'!H43+'[2]2.1'!H44+'[2]2.1'!H45+'[2]2.1'!H46+'[2]2.1'!H47</f>
        <v>327</v>
      </c>
      <c r="H9" s="412">
        <f>+'[2]2.1'!I35+'[2]2.1'!I36+'[2]2.1'!I37+'[2]2.1'!I42+'[2]2.1'!I43+'[2]2.1'!I44+'[2]2.1'!I45+'[2]2.1'!I46+'[2]2.1'!I47</f>
        <v>474</v>
      </c>
      <c r="I9" s="412">
        <f>+'[2]2.1'!J35+'[2]2.1'!J36+'[2]2.1'!J37+'[2]2.1'!J42+'[2]2.1'!J43+'[2]2.1'!J44+'[2]2.1'!J45+'[2]2.1'!J46+'[2]2.1'!J47</f>
        <v>23</v>
      </c>
      <c r="J9" s="412">
        <f>+'[2]2.1'!K35+'[2]2.1'!K36+'[2]2.1'!K37+'[2]2.1'!K42+'[2]2.1'!K43+'[2]2.1'!K44+'[2]2.1'!K45+'[2]2.1'!K46+'[2]2.1'!K47</f>
        <v>92</v>
      </c>
      <c r="K9" s="412">
        <f>+'[2]2.1'!L35+'[2]2.1'!L36+'[2]2.1'!L37+'[2]2.1'!L42+'[2]2.1'!L43+'[2]2.1'!L44+'[2]2.1'!L45+'[2]2.1'!L46+'[2]2.1'!L47</f>
        <v>94</v>
      </c>
      <c r="L9" s="412">
        <f>+'[2]2.1'!M35+'[2]2.1'!M36+'[2]2.1'!M37+'[2]2.1'!M42+'[2]2.1'!M43+'[2]2.1'!M44+'[2]2.1'!M45+'[2]2.1'!M46+'[2]2.1'!M47</f>
        <v>10</v>
      </c>
      <c r="M9" s="413">
        <f>+'[2]2.1'!N35+'[2]2.1'!N36+'[2]2.1'!N37+'[2]2.1'!N42+'[2]2.1'!N43+'[2]2.1'!N44+'[2]2.1'!N45+'[2]2.1'!N46+'[2]2.1'!N47</f>
        <v>693</v>
      </c>
      <c r="N9" s="414">
        <f>+'[2]2.1'!O35+'[2]2.1'!O36+'[2]2.1'!O37+'[2]2.1'!O42+'[2]2.1'!O43+'[2]2.1'!O44+'[2]2.1'!O45+'[2]2.1'!O46+'[2]2.1'!O47</f>
        <v>1020</v>
      </c>
    </row>
    <row r="10" spans="1:14" ht="24" customHeight="1" x14ac:dyDescent="0.25">
      <c r="A10" s="411" t="s">
        <v>61</v>
      </c>
      <c r="B10" s="412">
        <f>SUM('[2]2.1'!C48:C57)</f>
        <v>321</v>
      </c>
      <c r="C10" s="412">
        <f>SUM('[2]2.1'!D48:D57)</f>
        <v>66</v>
      </c>
      <c r="D10" s="412">
        <f>SUM('[2]2.1'!E48:E57)</f>
        <v>31</v>
      </c>
      <c r="E10" s="412">
        <f>SUM('[2]2.1'!F48:F57)</f>
        <v>72</v>
      </c>
      <c r="F10" s="412">
        <f>SUM('[2]2.1'!G48:G57)</f>
        <v>18</v>
      </c>
      <c r="G10" s="413">
        <f>SUM('[2]2.1'!H48:H57)</f>
        <v>508</v>
      </c>
      <c r="H10" s="412">
        <f>SUM('[2]2.1'!I48:I57)</f>
        <v>486</v>
      </c>
      <c r="I10" s="412">
        <f>SUM('[2]2.1'!J48:J57)</f>
        <v>35</v>
      </c>
      <c r="J10" s="412">
        <f>SUM('[2]2.1'!K48:K57)</f>
        <v>229</v>
      </c>
      <c r="K10" s="412">
        <f>SUM('[2]2.1'!L48:L57)</f>
        <v>331</v>
      </c>
      <c r="L10" s="412">
        <f>SUM('[2]2.1'!M48:M57)</f>
        <v>31</v>
      </c>
      <c r="M10" s="413">
        <f>SUM('[2]2.1'!N48:N57)</f>
        <v>1112</v>
      </c>
      <c r="N10" s="414">
        <f>SUM('[2]2.1'!O48:O57)</f>
        <v>1620</v>
      </c>
    </row>
    <row r="11" spans="1:14" ht="24" customHeight="1" x14ac:dyDescent="0.25">
      <c r="A11" s="411" t="s">
        <v>62</v>
      </c>
      <c r="B11" s="412">
        <f>+'[2]2.1'!C58</f>
        <v>30</v>
      </c>
      <c r="C11" s="412">
        <f>+'[2]2.1'!D58</f>
        <v>12</v>
      </c>
      <c r="D11" s="412">
        <f>+'[2]2.1'!E58</f>
        <v>1</v>
      </c>
      <c r="E11" s="412">
        <f>+'[2]2.1'!F58</f>
        <v>5</v>
      </c>
      <c r="F11" s="412">
        <f>+'[2]2.1'!G58</f>
        <v>0</v>
      </c>
      <c r="G11" s="413">
        <f>+'[2]2.1'!H58</f>
        <v>48</v>
      </c>
      <c r="H11" s="412">
        <f>+'[2]2.1'!I58</f>
        <v>3</v>
      </c>
      <c r="I11" s="412">
        <f>+'[2]2.1'!J58</f>
        <v>3</v>
      </c>
      <c r="J11" s="412">
        <f>+'[2]2.1'!K58</f>
        <v>0</v>
      </c>
      <c r="K11" s="412">
        <f>+'[2]2.1'!L58</f>
        <v>1</v>
      </c>
      <c r="L11" s="412">
        <f>+'[2]2.1'!M58</f>
        <v>0</v>
      </c>
      <c r="M11" s="413">
        <f>+'[2]2.1'!N58</f>
        <v>7</v>
      </c>
      <c r="N11" s="414">
        <f>+'[2]2.1'!O58</f>
        <v>55</v>
      </c>
    </row>
    <row r="12" spans="1:14" ht="24" customHeight="1" x14ac:dyDescent="0.25">
      <c r="A12" s="411" t="s">
        <v>63</v>
      </c>
      <c r="B12" s="412">
        <f>SUM('[2]2.1'!C59:C62)</f>
        <v>115</v>
      </c>
      <c r="C12" s="412">
        <f>SUM('[2]2.1'!D59:D62)</f>
        <v>19</v>
      </c>
      <c r="D12" s="412">
        <f>SUM('[2]2.1'!E59:E62)</f>
        <v>16</v>
      </c>
      <c r="E12" s="412">
        <f>SUM('[2]2.1'!F59:F62)</f>
        <v>38</v>
      </c>
      <c r="F12" s="412">
        <f>SUM('[2]2.1'!G59:G62)</f>
        <v>6</v>
      </c>
      <c r="G12" s="413">
        <f>SUM('[2]2.1'!H59:H62)</f>
        <v>194</v>
      </c>
      <c r="H12" s="412">
        <f>SUM('[2]2.1'!I59:I62)</f>
        <v>121</v>
      </c>
      <c r="I12" s="412">
        <f>SUM('[2]2.1'!J59:J62)</f>
        <v>11</v>
      </c>
      <c r="J12" s="412">
        <f>SUM('[2]2.1'!K59:K62)</f>
        <v>73</v>
      </c>
      <c r="K12" s="412">
        <f>SUM('[2]2.1'!L59:L62)</f>
        <v>128</v>
      </c>
      <c r="L12" s="412">
        <f>SUM('[2]2.1'!M59:M62)</f>
        <v>11</v>
      </c>
      <c r="M12" s="413">
        <f>SUM('[2]2.1'!N59:N62)</f>
        <v>344</v>
      </c>
      <c r="N12" s="414">
        <f>SUM('[2]2.1'!O59:O62)</f>
        <v>538</v>
      </c>
    </row>
    <row r="13" spans="1:14" ht="24" customHeight="1" x14ac:dyDescent="0.25">
      <c r="A13" s="411" t="s">
        <v>64</v>
      </c>
      <c r="B13" s="412">
        <f>SUM('[2]2.1'!C63:C68)</f>
        <v>111</v>
      </c>
      <c r="C13" s="412">
        <f>SUM('[2]2.1'!D63:D68)</f>
        <v>38</v>
      </c>
      <c r="D13" s="412">
        <f>SUM('[2]2.1'!E63:E68)</f>
        <v>32</v>
      </c>
      <c r="E13" s="412">
        <f>SUM('[2]2.1'!F63:F68)</f>
        <v>132</v>
      </c>
      <c r="F13" s="412">
        <f>SUM('[2]2.1'!G63:G68)</f>
        <v>10</v>
      </c>
      <c r="G13" s="413">
        <f>SUM('[2]2.1'!H63:H68)</f>
        <v>323</v>
      </c>
      <c r="H13" s="412">
        <f>SUM('[2]2.1'!I63:I68)</f>
        <v>199</v>
      </c>
      <c r="I13" s="412">
        <f>SUM('[2]2.1'!J63:J68)</f>
        <v>20</v>
      </c>
      <c r="J13" s="412">
        <f>SUM('[2]2.1'!K63:K68)</f>
        <v>230</v>
      </c>
      <c r="K13" s="412">
        <f>SUM('[2]2.1'!L63:L68)</f>
        <v>350</v>
      </c>
      <c r="L13" s="412">
        <f>SUM('[2]2.1'!M63:M68)</f>
        <v>6</v>
      </c>
      <c r="M13" s="413">
        <f>SUM('[2]2.1'!N63:N68)</f>
        <v>805</v>
      </c>
      <c r="N13" s="414">
        <f>SUM('[2]2.1'!O63:O68)</f>
        <v>1128</v>
      </c>
    </row>
    <row r="14" spans="1:14" ht="24" customHeight="1" x14ac:dyDescent="0.25">
      <c r="A14" s="411" t="s">
        <v>65</v>
      </c>
      <c r="B14" s="412">
        <f>SUM('[2]2.1'!C69:C72)</f>
        <v>409</v>
      </c>
      <c r="C14" s="412">
        <f>SUM('[2]2.1'!D69:D72)</f>
        <v>274</v>
      </c>
      <c r="D14" s="412">
        <f>SUM('[2]2.1'!E69:E72)</f>
        <v>43</v>
      </c>
      <c r="E14" s="412">
        <f>SUM('[2]2.1'!F69:F72)</f>
        <v>468</v>
      </c>
      <c r="F14" s="412">
        <f>SUM('[2]2.1'!G69:G72)</f>
        <v>8</v>
      </c>
      <c r="G14" s="413">
        <f>SUM('[2]2.1'!H69:H72)</f>
        <v>1202</v>
      </c>
      <c r="H14" s="412">
        <f>SUM('[2]2.1'!I69:I72)</f>
        <v>182</v>
      </c>
      <c r="I14" s="412">
        <f>SUM('[2]2.1'!J69:J72)</f>
        <v>243</v>
      </c>
      <c r="J14" s="412">
        <f>SUM('[2]2.1'!K69:K72)</f>
        <v>244</v>
      </c>
      <c r="K14" s="412">
        <f>SUM('[2]2.1'!L69:L72)</f>
        <v>1087</v>
      </c>
      <c r="L14" s="412">
        <f>SUM('[2]2.1'!M69:M72)</f>
        <v>12</v>
      </c>
      <c r="M14" s="413">
        <f>SUM('[2]2.1'!N69:N72)</f>
        <v>1768</v>
      </c>
      <c r="N14" s="414">
        <f>SUM('[2]2.1'!O69:O72)</f>
        <v>2970</v>
      </c>
    </row>
    <row r="15" spans="1:14" ht="24" customHeight="1" x14ac:dyDescent="0.25">
      <c r="A15" s="411" t="s">
        <v>66</v>
      </c>
      <c r="B15" s="412">
        <f>SUM('[2]2.1'!C73:C76)</f>
        <v>481</v>
      </c>
      <c r="C15" s="412">
        <f>SUM('[2]2.1'!D73:D76)</f>
        <v>254</v>
      </c>
      <c r="D15" s="412">
        <f>SUM('[2]2.1'!E73:E76)</f>
        <v>16</v>
      </c>
      <c r="E15" s="412">
        <f>SUM('[2]2.1'!F73:F76)</f>
        <v>116</v>
      </c>
      <c r="F15" s="412">
        <f>SUM('[2]2.1'!G73:G76)</f>
        <v>5</v>
      </c>
      <c r="G15" s="413">
        <f>SUM('[2]2.1'!H73:H76)</f>
        <v>872</v>
      </c>
      <c r="H15" s="412">
        <f>SUM('[2]2.1'!I73:I76)</f>
        <v>214</v>
      </c>
      <c r="I15" s="412">
        <f>SUM('[2]2.1'!J73:J76)</f>
        <v>69</v>
      </c>
      <c r="J15" s="412">
        <f>SUM('[2]2.1'!K73:K76)</f>
        <v>224</v>
      </c>
      <c r="K15" s="412">
        <f>SUM('[2]2.1'!L73:L76)</f>
        <v>574</v>
      </c>
      <c r="L15" s="412">
        <f>SUM('[2]2.1'!M73:M76)</f>
        <v>10</v>
      </c>
      <c r="M15" s="413">
        <f>SUM('[2]2.1'!N73:N76)</f>
        <v>1091</v>
      </c>
      <c r="N15" s="414">
        <f>SUM('[2]2.1'!O73:O76)</f>
        <v>1963</v>
      </c>
    </row>
    <row r="16" spans="1:14" ht="24" customHeight="1" x14ac:dyDescent="0.25">
      <c r="A16" s="411" t="s">
        <v>67</v>
      </c>
      <c r="B16" s="412">
        <f>SUM('[2]2.1'!C81:C84)</f>
        <v>203</v>
      </c>
      <c r="C16" s="412">
        <f>SUM('[2]2.1'!D81:D84)</f>
        <v>192</v>
      </c>
      <c r="D16" s="412">
        <f>SUM('[2]2.1'!E81:E84)</f>
        <v>31</v>
      </c>
      <c r="E16" s="412">
        <f>SUM('[2]2.1'!F81:F84)</f>
        <v>112</v>
      </c>
      <c r="F16" s="412">
        <f>SUM('[2]2.1'!G81:G84)</f>
        <v>6</v>
      </c>
      <c r="G16" s="413">
        <f>SUM('[2]2.1'!H81:H84)</f>
        <v>544</v>
      </c>
      <c r="H16" s="412">
        <f>SUM('[2]2.1'!I81:I84)</f>
        <v>432</v>
      </c>
      <c r="I16" s="412">
        <f>SUM('[2]2.1'!J81:J84)</f>
        <v>295</v>
      </c>
      <c r="J16" s="412">
        <f>SUM('[2]2.1'!K81:K84)</f>
        <v>176</v>
      </c>
      <c r="K16" s="412">
        <f>SUM('[2]2.1'!L81:L84)</f>
        <v>543</v>
      </c>
      <c r="L16" s="412">
        <f>SUM('[2]2.1'!M81:M84)</f>
        <v>26</v>
      </c>
      <c r="M16" s="413">
        <f>SUM('[2]2.1'!N81:N84)</f>
        <v>1472</v>
      </c>
      <c r="N16" s="414">
        <f>SUM('[2]2.1'!O81:O84)</f>
        <v>2016</v>
      </c>
    </row>
    <row r="17" spans="1:19" ht="24" customHeight="1" x14ac:dyDescent="0.25">
      <c r="A17" s="411" t="s">
        <v>68</v>
      </c>
      <c r="B17" s="412">
        <f>SUM('[2]2.1'!C85:C96)</f>
        <v>599</v>
      </c>
      <c r="C17" s="412">
        <f>SUM('[2]2.1'!D85:D96)</f>
        <v>141</v>
      </c>
      <c r="D17" s="412">
        <f>SUM('[2]2.1'!E85:E96)</f>
        <v>41</v>
      </c>
      <c r="E17" s="412">
        <f>SUM('[2]2.1'!F85:F96)</f>
        <v>21</v>
      </c>
      <c r="F17" s="412">
        <f>SUM('[2]2.1'!G85:G96)</f>
        <v>3</v>
      </c>
      <c r="G17" s="413">
        <f>SUM('[2]2.1'!H85:H96)</f>
        <v>805</v>
      </c>
      <c r="H17" s="412">
        <f>SUM('[2]2.1'!I85:I96)</f>
        <v>880</v>
      </c>
      <c r="I17" s="412">
        <f>SUM('[2]2.1'!J85:J96)</f>
        <v>160</v>
      </c>
      <c r="J17" s="412">
        <f>SUM('[2]2.1'!K85:K96)</f>
        <v>138</v>
      </c>
      <c r="K17" s="412">
        <f>SUM('[2]2.1'!L85:L96)</f>
        <v>172</v>
      </c>
      <c r="L17" s="412">
        <f>SUM('[2]2.1'!M85:M96)</f>
        <v>38</v>
      </c>
      <c r="M17" s="413">
        <f>SUM('[2]2.1'!N85:N96)</f>
        <v>1388</v>
      </c>
      <c r="N17" s="414">
        <f>SUM('[2]2.1'!O85:O96)</f>
        <v>2193</v>
      </c>
    </row>
    <row r="18" spans="1:19" ht="24.75" customHeight="1" thickBot="1" x14ac:dyDescent="0.3">
      <c r="A18" s="411" t="s">
        <v>69</v>
      </c>
      <c r="B18" s="412">
        <f>SUM('[2]2.1'!C97:C118)</f>
        <v>989</v>
      </c>
      <c r="C18" s="412">
        <f>SUM('[2]2.1'!D97:D118)</f>
        <v>91</v>
      </c>
      <c r="D18" s="412">
        <f>SUM('[2]2.1'!E97:E118)</f>
        <v>76</v>
      </c>
      <c r="E18" s="412">
        <f>SUM('[2]2.1'!F97:F118)</f>
        <v>58</v>
      </c>
      <c r="F18" s="412">
        <f>SUM('[2]2.1'!G97:G118)</f>
        <v>57</v>
      </c>
      <c r="G18" s="413">
        <f>SUM('[2]2.1'!H97:H118)</f>
        <v>1271</v>
      </c>
      <c r="H18" s="412">
        <f>SUM('[2]2.1'!I97:I118)</f>
        <v>2214</v>
      </c>
      <c r="I18" s="412">
        <f>SUM('[2]2.1'!J97:J118)</f>
        <v>91</v>
      </c>
      <c r="J18" s="412">
        <f>SUM('[2]2.1'!K97:K118)</f>
        <v>418</v>
      </c>
      <c r="K18" s="412">
        <f>SUM('[2]2.1'!L97:L118)</f>
        <v>304</v>
      </c>
      <c r="L18" s="412">
        <f>SUM('[2]2.1'!M97:M118)</f>
        <v>68</v>
      </c>
      <c r="M18" s="413">
        <f>SUM('[2]2.1'!N97:N118)</f>
        <v>3095</v>
      </c>
      <c r="N18" s="414">
        <f>SUM('[2]2.1'!O97:O118)</f>
        <v>4366</v>
      </c>
    </row>
    <row r="19" spans="1:19" ht="24" customHeight="1" thickBot="1" x14ac:dyDescent="0.3">
      <c r="A19" s="326" t="s">
        <v>30</v>
      </c>
      <c r="B19" s="415">
        <f>SUM(B5:B18)</f>
        <v>6597</v>
      </c>
      <c r="C19" s="416">
        <f t="shared" ref="C19:M19" si="0">SUM(C5:C18)</f>
        <v>2471</v>
      </c>
      <c r="D19" s="416">
        <f t="shared" si="0"/>
        <v>524</v>
      </c>
      <c r="E19" s="416">
        <f t="shared" si="0"/>
        <v>2107</v>
      </c>
      <c r="F19" s="416">
        <f t="shared" si="0"/>
        <v>226</v>
      </c>
      <c r="G19" s="417">
        <f t="shared" si="0"/>
        <v>11925</v>
      </c>
      <c r="H19" s="415">
        <f t="shared" si="0"/>
        <v>9478</v>
      </c>
      <c r="I19" s="416">
        <f t="shared" si="0"/>
        <v>1726</v>
      </c>
      <c r="J19" s="416">
        <f t="shared" si="0"/>
        <v>4825</v>
      </c>
      <c r="K19" s="416">
        <f t="shared" si="0"/>
        <v>11355</v>
      </c>
      <c r="L19" s="416">
        <f t="shared" si="0"/>
        <v>595</v>
      </c>
      <c r="M19" s="417">
        <f t="shared" si="0"/>
        <v>27979</v>
      </c>
      <c r="N19" s="418">
        <f>SUM(N5:N18)</f>
        <v>39904</v>
      </c>
      <c r="S19" s="230"/>
    </row>
    <row r="20" spans="1:19" ht="3" customHeight="1" x14ac:dyDescent="0.25">
      <c r="A20" s="107"/>
      <c r="B20" s="419"/>
      <c r="C20" s="419"/>
      <c r="D20" s="419"/>
      <c r="E20" s="419"/>
      <c r="F20" s="419"/>
      <c r="G20" s="419"/>
      <c r="H20" s="419"/>
      <c r="I20" s="419"/>
      <c r="J20" s="419"/>
      <c r="K20" s="419"/>
      <c r="L20" s="419"/>
      <c r="M20" s="419"/>
      <c r="N20" s="419"/>
    </row>
    <row r="21" spans="1:19" x14ac:dyDescent="0.25">
      <c r="A21" s="25" t="s">
        <v>108</v>
      </c>
    </row>
    <row r="23" spans="1:19" x14ac:dyDescent="0.25">
      <c r="B23" s="230"/>
      <c r="C23" s="230"/>
      <c r="D23" s="230"/>
      <c r="E23" s="230"/>
      <c r="F23" s="230"/>
      <c r="G23" s="421"/>
      <c r="H23" s="230"/>
      <c r="I23" s="230"/>
      <c r="J23" s="230"/>
      <c r="K23" s="230"/>
      <c r="L23" s="230"/>
      <c r="M23" s="421"/>
      <c r="N23" s="421"/>
    </row>
  </sheetData>
  <mergeCells count="2">
    <mergeCell ref="A1:N1"/>
    <mergeCell ref="B3:C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workbookViewId="0">
      <selection sqref="A1:XFD1048576"/>
    </sheetView>
  </sheetViews>
  <sheetFormatPr defaultColWidth="9.109375" defaultRowHeight="13.2" x14ac:dyDescent="0.25"/>
  <cols>
    <col min="1" max="1" width="21.5546875" style="439" customWidth="1"/>
    <col min="2" max="20" width="7.6640625" style="439" bestFit="1" customWidth="1"/>
    <col min="21" max="16384" width="9.109375" style="439"/>
  </cols>
  <sheetData>
    <row r="1" spans="1:23" s="24" customFormat="1" ht="33" customHeight="1" thickBot="1" x14ac:dyDescent="0.3">
      <c r="A1" s="635" t="s">
        <v>369</v>
      </c>
      <c r="B1" s="635"/>
      <c r="C1" s="635"/>
      <c r="D1" s="635"/>
      <c r="E1" s="635"/>
      <c r="F1" s="635"/>
      <c r="G1" s="635"/>
      <c r="H1" s="635"/>
      <c r="I1" s="635"/>
      <c r="J1" s="635"/>
      <c r="K1" s="635"/>
      <c r="L1" s="635"/>
      <c r="M1" s="635"/>
      <c r="N1" s="635"/>
      <c r="O1" s="642"/>
      <c r="P1" s="642"/>
      <c r="Q1" s="642"/>
      <c r="R1" s="642"/>
      <c r="S1" s="642"/>
      <c r="T1" s="642"/>
      <c r="U1" s="642"/>
      <c r="V1" s="422"/>
    </row>
    <row r="2" spans="1:23" s="425" customFormat="1" ht="32.25" customHeight="1" thickBot="1" x14ac:dyDescent="0.25">
      <c r="A2" s="423" t="s">
        <v>370</v>
      </c>
      <c r="B2" s="424">
        <v>1998</v>
      </c>
      <c r="C2" s="423">
        <v>1999</v>
      </c>
      <c r="D2" s="424">
        <v>2000</v>
      </c>
      <c r="E2" s="423">
        <v>2001</v>
      </c>
      <c r="F2" s="424">
        <v>2002</v>
      </c>
      <c r="G2" s="423">
        <v>2003</v>
      </c>
      <c r="H2" s="424">
        <v>2004</v>
      </c>
      <c r="I2" s="423">
        <v>2005</v>
      </c>
      <c r="J2" s="424">
        <v>2006</v>
      </c>
      <c r="K2" s="423">
        <v>2007</v>
      </c>
      <c r="L2" s="424">
        <v>2008</v>
      </c>
      <c r="M2" s="423">
        <v>2009</v>
      </c>
      <c r="N2" s="424">
        <v>2010</v>
      </c>
      <c r="O2" s="423">
        <v>2011</v>
      </c>
      <c r="P2" s="423">
        <v>2012</v>
      </c>
      <c r="Q2" s="423">
        <v>2013</v>
      </c>
      <c r="R2" s="423">
        <v>2014</v>
      </c>
      <c r="S2" s="423">
        <v>2015</v>
      </c>
      <c r="T2" s="423">
        <v>2016</v>
      </c>
      <c r="U2" s="423">
        <v>2017</v>
      </c>
      <c r="V2" s="423">
        <v>2018</v>
      </c>
      <c r="W2" s="423">
        <v>2019</v>
      </c>
    </row>
    <row r="3" spans="1:23" s="24" customFormat="1" ht="25.5" customHeight="1" x14ac:dyDescent="0.25">
      <c r="A3" s="426" t="s">
        <v>1</v>
      </c>
      <c r="B3" s="49">
        <v>4586</v>
      </c>
      <c r="C3" s="427">
        <v>4553</v>
      </c>
      <c r="D3" s="428">
        <v>4573</v>
      </c>
      <c r="E3" s="428">
        <v>3877</v>
      </c>
      <c r="F3" s="427">
        <v>3709</v>
      </c>
      <c r="G3" s="427">
        <v>4116</v>
      </c>
      <c r="H3" s="427">
        <v>4260</v>
      </c>
      <c r="I3" s="427">
        <v>4026</v>
      </c>
      <c r="J3" s="427">
        <v>4068</v>
      </c>
      <c r="K3" s="427">
        <v>3898</v>
      </c>
      <c r="L3" s="427">
        <v>3796</v>
      </c>
      <c r="M3" s="427">
        <v>3230</v>
      </c>
      <c r="N3" s="427">
        <v>3343</v>
      </c>
      <c r="O3" s="427">
        <v>2746</v>
      </c>
      <c r="P3" s="427">
        <v>2477</v>
      </c>
      <c r="Q3" s="427">
        <v>2793</v>
      </c>
      <c r="R3" s="427">
        <v>2986</v>
      </c>
      <c r="S3" s="427">
        <v>2764</v>
      </c>
      <c r="T3" s="427">
        <v>2357</v>
      </c>
      <c r="U3" s="427">
        <v>2602</v>
      </c>
      <c r="V3" s="427">
        <v>2205</v>
      </c>
      <c r="W3" s="427">
        <v>2329</v>
      </c>
    </row>
    <row r="4" spans="1:23" s="24" customFormat="1" ht="25.5" customHeight="1" x14ac:dyDescent="0.25">
      <c r="A4" s="426" t="s">
        <v>2</v>
      </c>
      <c r="B4" s="49">
        <v>2199</v>
      </c>
      <c r="C4" s="427">
        <v>1370</v>
      </c>
      <c r="D4" s="428">
        <v>1456</v>
      </c>
      <c r="E4" s="428">
        <v>1555</v>
      </c>
      <c r="F4" s="427">
        <v>1544</v>
      </c>
      <c r="G4" s="427">
        <v>1228</v>
      </c>
      <c r="H4" s="427">
        <v>1230</v>
      </c>
      <c r="I4" s="427">
        <v>1058</v>
      </c>
      <c r="J4" s="427">
        <v>1059</v>
      </c>
      <c r="K4" s="427">
        <v>1056</v>
      </c>
      <c r="L4" s="427">
        <v>1127</v>
      </c>
      <c r="M4" s="427">
        <v>862</v>
      </c>
      <c r="N4" s="427">
        <v>1006</v>
      </c>
      <c r="O4" s="427">
        <v>1022</v>
      </c>
      <c r="P4" s="427">
        <v>973</v>
      </c>
      <c r="Q4" s="427">
        <v>880</v>
      </c>
      <c r="R4" s="427">
        <v>948</v>
      </c>
      <c r="S4" s="427">
        <v>881</v>
      </c>
      <c r="T4" s="427">
        <v>915</v>
      </c>
      <c r="U4" s="427">
        <v>883</v>
      </c>
      <c r="V4" s="427">
        <v>1006</v>
      </c>
      <c r="W4" s="427">
        <v>1010</v>
      </c>
    </row>
    <row r="5" spans="1:23" s="24" customFormat="1" ht="25.5" customHeight="1" x14ac:dyDescent="0.25">
      <c r="A5" s="426" t="s">
        <v>3</v>
      </c>
      <c r="B5" s="49">
        <v>2091</v>
      </c>
      <c r="C5" s="427">
        <v>1262</v>
      </c>
      <c r="D5" s="428">
        <v>1694</v>
      </c>
      <c r="E5" s="428">
        <v>1949</v>
      </c>
      <c r="F5" s="427">
        <v>1906</v>
      </c>
      <c r="G5" s="427">
        <v>2276</v>
      </c>
      <c r="H5" s="427">
        <v>2050</v>
      </c>
      <c r="I5" s="427">
        <v>3563</v>
      </c>
      <c r="J5" s="427">
        <v>2196</v>
      </c>
      <c r="K5" s="427">
        <v>2170</v>
      </c>
      <c r="L5" s="427">
        <v>1830</v>
      </c>
      <c r="M5" s="427">
        <v>2008</v>
      </c>
      <c r="N5" s="427">
        <v>2037</v>
      </c>
      <c r="O5" s="427">
        <v>2505</v>
      </c>
      <c r="P5" s="427">
        <v>1688</v>
      </c>
      <c r="Q5" s="427">
        <v>1895</v>
      </c>
      <c r="R5" s="427">
        <v>1620</v>
      </c>
      <c r="S5" s="427">
        <v>1716</v>
      </c>
      <c r="T5" s="427">
        <v>1353</v>
      </c>
      <c r="U5" s="427">
        <v>1169</v>
      </c>
      <c r="V5" s="427">
        <v>1245</v>
      </c>
      <c r="W5" s="427">
        <v>1382</v>
      </c>
    </row>
    <row r="6" spans="1:23" s="24" customFormat="1" ht="25.5" customHeight="1" x14ac:dyDescent="0.25">
      <c r="A6" s="426" t="s">
        <v>4</v>
      </c>
      <c r="B6" s="49">
        <v>2590</v>
      </c>
      <c r="C6" s="427">
        <v>2159</v>
      </c>
      <c r="D6" s="428">
        <v>2392</v>
      </c>
      <c r="E6" s="428">
        <v>2320</v>
      </c>
      <c r="F6" s="427">
        <v>2460</v>
      </c>
      <c r="G6" s="427">
        <v>2765</v>
      </c>
      <c r="H6" s="427">
        <v>1999</v>
      </c>
      <c r="I6" s="427">
        <v>2194</v>
      </c>
      <c r="J6" s="427">
        <v>2263</v>
      </c>
      <c r="K6" s="427">
        <v>1882</v>
      </c>
      <c r="L6" s="427">
        <v>1722</v>
      </c>
      <c r="M6" s="427">
        <v>1404</v>
      </c>
      <c r="N6" s="427">
        <v>1347</v>
      </c>
      <c r="O6" s="427">
        <v>1356</v>
      </c>
      <c r="P6" s="427">
        <v>1255</v>
      </c>
      <c r="Q6" s="427">
        <v>1112</v>
      </c>
      <c r="R6" s="427">
        <v>1049</v>
      </c>
      <c r="S6" s="427">
        <v>879</v>
      </c>
      <c r="T6" s="427">
        <v>876</v>
      </c>
      <c r="U6" s="427">
        <v>1052</v>
      </c>
      <c r="V6" s="427">
        <v>1222</v>
      </c>
      <c r="W6" s="427">
        <v>1110</v>
      </c>
    </row>
    <row r="7" spans="1:23" s="24" customFormat="1" ht="25.5" customHeight="1" x14ac:dyDescent="0.25">
      <c r="A7" s="426" t="s">
        <v>5</v>
      </c>
      <c r="B7" s="49">
        <v>407</v>
      </c>
      <c r="C7" s="427">
        <v>438</v>
      </c>
      <c r="D7" s="428">
        <v>407</v>
      </c>
      <c r="E7" s="428">
        <v>545</v>
      </c>
      <c r="F7" s="427">
        <v>755</v>
      </c>
      <c r="G7" s="427">
        <v>768</v>
      </c>
      <c r="H7" s="427">
        <v>904</v>
      </c>
      <c r="I7" s="427">
        <v>751</v>
      </c>
      <c r="J7" s="427">
        <v>953</v>
      </c>
      <c r="K7" s="427">
        <v>919</v>
      </c>
      <c r="L7" s="427">
        <v>938</v>
      </c>
      <c r="M7" s="427">
        <v>496</v>
      </c>
      <c r="N7" s="427">
        <v>460</v>
      </c>
      <c r="O7" s="427">
        <v>489</v>
      </c>
      <c r="P7" s="427">
        <v>466</v>
      </c>
      <c r="Q7" s="427">
        <v>498</v>
      </c>
      <c r="R7" s="427">
        <v>333</v>
      </c>
      <c r="S7" s="427">
        <v>295</v>
      </c>
      <c r="T7" s="427">
        <v>281</v>
      </c>
      <c r="U7" s="427">
        <v>339</v>
      </c>
      <c r="V7" s="427">
        <v>329</v>
      </c>
      <c r="W7" s="427">
        <v>327</v>
      </c>
    </row>
    <row r="8" spans="1:23" s="24" customFormat="1" ht="25.5" customHeight="1" x14ac:dyDescent="0.25">
      <c r="A8" s="426" t="s">
        <v>6</v>
      </c>
      <c r="B8" s="49">
        <v>777</v>
      </c>
      <c r="C8" s="427">
        <v>873</v>
      </c>
      <c r="D8" s="428">
        <v>894</v>
      </c>
      <c r="E8" s="428">
        <v>868</v>
      </c>
      <c r="F8" s="427">
        <v>885</v>
      </c>
      <c r="G8" s="427">
        <v>1005</v>
      </c>
      <c r="H8" s="427">
        <v>1028</v>
      </c>
      <c r="I8" s="427">
        <v>1028</v>
      </c>
      <c r="J8" s="427">
        <v>1244</v>
      </c>
      <c r="K8" s="427">
        <v>1295</v>
      </c>
      <c r="L8" s="427">
        <v>1190</v>
      </c>
      <c r="M8" s="427">
        <v>747</v>
      </c>
      <c r="N8" s="427">
        <v>830</v>
      </c>
      <c r="O8" s="427">
        <v>817</v>
      </c>
      <c r="P8" s="427">
        <v>998</v>
      </c>
      <c r="Q8" s="427">
        <v>759</v>
      </c>
      <c r="R8" s="427">
        <v>781</v>
      </c>
      <c r="S8" s="427">
        <v>620</v>
      </c>
      <c r="T8" s="427">
        <v>565</v>
      </c>
      <c r="U8" s="427">
        <v>762</v>
      </c>
      <c r="V8" s="427">
        <v>855</v>
      </c>
      <c r="W8" s="427">
        <v>508</v>
      </c>
    </row>
    <row r="9" spans="1:23" s="24" customFormat="1" ht="25.5" customHeight="1" x14ac:dyDescent="0.25">
      <c r="A9" s="426" t="s">
        <v>7</v>
      </c>
      <c r="B9" s="49">
        <v>16</v>
      </c>
      <c r="C9" s="427">
        <v>25</v>
      </c>
      <c r="D9" s="428">
        <v>26</v>
      </c>
      <c r="E9" s="428">
        <v>21</v>
      </c>
      <c r="F9" s="427">
        <v>15</v>
      </c>
      <c r="G9" s="427">
        <v>11</v>
      </c>
      <c r="H9" s="427">
        <v>35</v>
      </c>
      <c r="I9" s="427">
        <v>36</v>
      </c>
      <c r="J9" s="427">
        <v>41</v>
      </c>
      <c r="K9" s="427">
        <v>45</v>
      </c>
      <c r="L9" s="427">
        <v>31</v>
      </c>
      <c r="M9" s="427">
        <v>62</v>
      </c>
      <c r="N9" s="427">
        <v>59</v>
      </c>
      <c r="O9" s="427">
        <v>59</v>
      </c>
      <c r="P9" s="427">
        <v>56</v>
      </c>
      <c r="Q9" s="427">
        <v>28</v>
      </c>
      <c r="R9" s="427">
        <v>23</v>
      </c>
      <c r="S9" s="427">
        <v>37</v>
      </c>
      <c r="T9" s="427">
        <v>38</v>
      </c>
      <c r="U9" s="427">
        <v>25</v>
      </c>
      <c r="V9" s="427">
        <v>41</v>
      </c>
      <c r="W9" s="427">
        <v>48</v>
      </c>
    </row>
    <row r="10" spans="1:23" s="24" customFormat="1" ht="25.5" customHeight="1" x14ac:dyDescent="0.25">
      <c r="A10" s="426" t="s">
        <v>8</v>
      </c>
      <c r="B10" s="49">
        <v>173</v>
      </c>
      <c r="C10" s="427">
        <v>225</v>
      </c>
      <c r="D10" s="428">
        <v>246</v>
      </c>
      <c r="E10" s="428">
        <v>213</v>
      </c>
      <c r="F10" s="427">
        <v>254</v>
      </c>
      <c r="G10" s="427">
        <v>249</v>
      </c>
      <c r="H10" s="427">
        <v>331</v>
      </c>
      <c r="I10" s="427">
        <v>370</v>
      </c>
      <c r="J10" s="427">
        <v>460</v>
      </c>
      <c r="K10" s="427">
        <v>411</v>
      </c>
      <c r="L10" s="427">
        <v>494</v>
      </c>
      <c r="M10" s="427">
        <v>410</v>
      </c>
      <c r="N10" s="427">
        <v>465</v>
      </c>
      <c r="O10" s="427">
        <v>443</v>
      </c>
      <c r="P10" s="427">
        <v>369</v>
      </c>
      <c r="Q10" s="427">
        <v>312</v>
      </c>
      <c r="R10" s="427">
        <v>248</v>
      </c>
      <c r="S10" s="427">
        <v>240</v>
      </c>
      <c r="T10" s="427">
        <v>188</v>
      </c>
      <c r="U10" s="427">
        <v>190</v>
      </c>
      <c r="V10" s="427">
        <v>188</v>
      </c>
      <c r="W10" s="427">
        <v>194</v>
      </c>
    </row>
    <row r="11" spans="1:23" s="24" customFormat="1" ht="25.5" customHeight="1" x14ac:dyDescent="0.25">
      <c r="A11" s="426" t="s">
        <v>9</v>
      </c>
      <c r="B11" s="49">
        <v>553</v>
      </c>
      <c r="C11" s="427">
        <v>437</v>
      </c>
      <c r="D11" s="428">
        <v>541</v>
      </c>
      <c r="E11" s="428">
        <v>449</v>
      </c>
      <c r="F11" s="427">
        <v>542</v>
      </c>
      <c r="G11" s="427">
        <v>522</v>
      </c>
      <c r="H11" s="427">
        <v>668</v>
      </c>
      <c r="I11" s="427">
        <v>657</v>
      </c>
      <c r="J11" s="427">
        <v>736</v>
      </c>
      <c r="K11" s="427">
        <v>523</v>
      </c>
      <c r="L11" s="427">
        <v>612</v>
      </c>
      <c r="M11" s="427">
        <v>554</v>
      </c>
      <c r="N11" s="427">
        <v>551</v>
      </c>
      <c r="O11" s="427">
        <v>617</v>
      </c>
      <c r="P11" s="427">
        <v>516</v>
      </c>
      <c r="Q11" s="427">
        <v>443</v>
      </c>
      <c r="R11" s="427">
        <v>418</v>
      </c>
      <c r="S11" s="427">
        <v>343</v>
      </c>
      <c r="T11" s="427">
        <v>301</v>
      </c>
      <c r="U11" s="427">
        <v>285</v>
      </c>
      <c r="V11" s="427">
        <v>290</v>
      </c>
      <c r="W11" s="427">
        <v>323</v>
      </c>
    </row>
    <row r="12" spans="1:23" s="24" customFormat="1" ht="25.5" customHeight="1" x14ac:dyDescent="0.25">
      <c r="A12" s="426" t="s">
        <v>10</v>
      </c>
      <c r="B12" s="49">
        <v>1265</v>
      </c>
      <c r="C12" s="427">
        <v>889</v>
      </c>
      <c r="D12" s="428">
        <v>1083</v>
      </c>
      <c r="E12" s="428">
        <v>1015</v>
      </c>
      <c r="F12" s="427">
        <v>1023</v>
      </c>
      <c r="G12" s="427">
        <v>1258</v>
      </c>
      <c r="H12" s="427">
        <v>1464</v>
      </c>
      <c r="I12" s="427">
        <v>1339</v>
      </c>
      <c r="J12" s="427">
        <v>1478</v>
      </c>
      <c r="K12" s="427">
        <v>1579</v>
      </c>
      <c r="L12" s="427">
        <v>1465</v>
      </c>
      <c r="M12" s="427">
        <v>991</v>
      </c>
      <c r="N12" s="427">
        <v>1082</v>
      </c>
      <c r="O12" s="427">
        <v>1258</v>
      </c>
      <c r="P12" s="427">
        <v>1521</v>
      </c>
      <c r="Q12" s="427">
        <v>1129</v>
      </c>
      <c r="R12" s="427">
        <v>1153</v>
      </c>
      <c r="S12" s="427">
        <v>1040</v>
      </c>
      <c r="T12" s="427">
        <v>965</v>
      </c>
      <c r="U12" s="427">
        <v>1037</v>
      </c>
      <c r="V12" s="427">
        <v>1186</v>
      </c>
      <c r="W12" s="427">
        <v>1202</v>
      </c>
    </row>
    <row r="13" spans="1:23" s="24" customFormat="1" ht="25.5" customHeight="1" x14ac:dyDescent="0.25">
      <c r="A13" s="426" t="s">
        <v>11</v>
      </c>
      <c r="B13" s="49">
        <v>1425</v>
      </c>
      <c r="C13" s="427">
        <v>1101</v>
      </c>
      <c r="D13" s="428">
        <v>1393</v>
      </c>
      <c r="E13" s="428">
        <v>1472</v>
      </c>
      <c r="F13" s="427">
        <v>1366</v>
      </c>
      <c r="G13" s="427">
        <v>1433</v>
      </c>
      <c r="H13" s="427">
        <v>1151</v>
      </c>
      <c r="I13" s="427">
        <v>1111</v>
      </c>
      <c r="J13" s="427">
        <v>1142</v>
      </c>
      <c r="K13" s="427">
        <v>1297</v>
      </c>
      <c r="L13" s="427">
        <v>1246</v>
      </c>
      <c r="M13" s="427">
        <v>1243</v>
      </c>
      <c r="N13" s="427">
        <v>1600</v>
      </c>
      <c r="O13" s="427">
        <v>1165</v>
      </c>
      <c r="P13" s="427">
        <v>1058</v>
      </c>
      <c r="Q13" s="427">
        <v>1074</v>
      </c>
      <c r="R13" s="427">
        <v>1164</v>
      </c>
      <c r="S13" s="427">
        <v>1162</v>
      </c>
      <c r="T13" s="427">
        <v>960</v>
      </c>
      <c r="U13" s="427">
        <v>981</v>
      </c>
      <c r="V13" s="427">
        <v>997</v>
      </c>
      <c r="W13" s="427">
        <v>872</v>
      </c>
    </row>
    <row r="14" spans="1:23" s="24" customFormat="1" ht="25.5" customHeight="1" x14ac:dyDescent="0.25">
      <c r="A14" s="426" t="s">
        <v>12</v>
      </c>
      <c r="B14" s="49">
        <v>1009</v>
      </c>
      <c r="C14" s="427">
        <v>693</v>
      </c>
      <c r="D14" s="428">
        <v>998</v>
      </c>
      <c r="E14" s="428">
        <v>1172</v>
      </c>
      <c r="F14" s="427">
        <v>1141</v>
      </c>
      <c r="G14" s="427">
        <v>1060</v>
      </c>
      <c r="H14" s="427">
        <v>1014</v>
      </c>
      <c r="I14" s="427">
        <v>939</v>
      </c>
      <c r="J14" s="427">
        <v>1031</v>
      </c>
      <c r="K14" s="427">
        <v>1095</v>
      </c>
      <c r="L14" s="427">
        <v>919</v>
      </c>
      <c r="M14" s="427">
        <v>710</v>
      </c>
      <c r="N14" s="427">
        <v>511</v>
      </c>
      <c r="O14" s="427">
        <v>539</v>
      </c>
      <c r="P14" s="427">
        <v>467</v>
      </c>
      <c r="Q14" s="427">
        <v>517</v>
      </c>
      <c r="R14" s="427">
        <v>564</v>
      </c>
      <c r="S14" s="427">
        <v>446</v>
      </c>
      <c r="T14" s="427">
        <v>439</v>
      </c>
      <c r="U14" s="427">
        <v>468</v>
      </c>
      <c r="V14" s="427">
        <v>531</v>
      </c>
      <c r="W14" s="427">
        <v>544</v>
      </c>
    </row>
    <row r="15" spans="1:23" s="24" customFormat="1" ht="25.5" customHeight="1" x14ac:dyDescent="0.25">
      <c r="A15" s="426" t="s">
        <v>13</v>
      </c>
      <c r="B15" s="49">
        <v>846</v>
      </c>
      <c r="C15" s="427">
        <v>1024</v>
      </c>
      <c r="D15" s="428">
        <v>936</v>
      </c>
      <c r="E15" s="428">
        <v>1092</v>
      </c>
      <c r="F15" s="427">
        <v>1133</v>
      </c>
      <c r="G15" s="427">
        <v>1059</v>
      </c>
      <c r="H15" s="427">
        <v>1177</v>
      </c>
      <c r="I15" s="427">
        <v>975</v>
      </c>
      <c r="J15" s="427">
        <v>1191</v>
      </c>
      <c r="K15" s="427">
        <v>1213</v>
      </c>
      <c r="L15" s="427">
        <v>1292</v>
      </c>
      <c r="M15" s="427">
        <v>1280</v>
      </c>
      <c r="N15" s="427">
        <v>1391</v>
      </c>
      <c r="O15" s="427">
        <v>1275</v>
      </c>
      <c r="P15" s="427">
        <v>838</v>
      </c>
      <c r="Q15" s="427">
        <v>724</v>
      </c>
      <c r="R15" s="427">
        <v>809</v>
      </c>
      <c r="S15" s="427">
        <v>847</v>
      </c>
      <c r="T15" s="427">
        <v>859</v>
      </c>
      <c r="U15" s="427">
        <v>829</v>
      </c>
      <c r="V15" s="427">
        <v>1074</v>
      </c>
      <c r="W15" s="427">
        <v>805</v>
      </c>
    </row>
    <row r="16" spans="1:23" s="24" customFormat="1" ht="25.5" customHeight="1" thickBot="1" x14ac:dyDescent="0.3">
      <c r="A16" s="429" t="s">
        <v>14</v>
      </c>
      <c r="B16" s="430">
        <v>2425</v>
      </c>
      <c r="C16" s="431">
        <v>2084</v>
      </c>
      <c r="D16" s="432">
        <v>2201</v>
      </c>
      <c r="E16" s="432">
        <v>2222</v>
      </c>
      <c r="F16" s="431">
        <v>2390</v>
      </c>
      <c r="G16" s="431">
        <v>3211</v>
      </c>
      <c r="H16" s="431">
        <v>3026</v>
      </c>
      <c r="I16" s="431">
        <v>2764</v>
      </c>
      <c r="J16" s="431">
        <v>2936</v>
      </c>
      <c r="K16" s="431">
        <v>3075</v>
      </c>
      <c r="L16" s="431">
        <v>2643</v>
      </c>
      <c r="M16" s="431">
        <v>2537</v>
      </c>
      <c r="N16" s="431">
        <v>2636</v>
      </c>
      <c r="O16" s="431">
        <v>2235</v>
      </c>
      <c r="P16" s="431">
        <v>1639</v>
      </c>
      <c r="Q16" s="431">
        <v>1930</v>
      </c>
      <c r="R16" s="431">
        <v>1904</v>
      </c>
      <c r="S16" s="431">
        <v>1423</v>
      </c>
      <c r="T16" s="431">
        <v>1217</v>
      </c>
      <c r="U16" s="431">
        <v>1267</v>
      </c>
      <c r="V16" s="431">
        <v>1277</v>
      </c>
      <c r="W16" s="431">
        <v>1271</v>
      </c>
    </row>
    <row r="17" spans="1:23" s="3" customFormat="1" ht="33" customHeight="1" thickBot="1" x14ac:dyDescent="0.3">
      <c r="A17" s="433" t="s">
        <v>0</v>
      </c>
      <c r="B17" s="138">
        <f t="shared" ref="B17:R17" si="0">SUM(B3:B16)</f>
        <v>20362</v>
      </c>
      <c r="C17" s="138">
        <f t="shared" si="0"/>
        <v>17133</v>
      </c>
      <c r="D17" s="138">
        <f t="shared" si="0"/>
        <v>18840</v>
      </c>
      <c r="E17" s="138">
        <f t="shared" si="0"/>
        <v>18770</v>
      </c>
      <c r="F17" s="138">
        <f t="shared" si="0"/>
        <v>19123</v>
      </c>
      <c r="G17" s="138">
        <f t="shared" si="0"/>
        <v>20961</v>
      </c>
      <c r="H17" s="138">
        <f t="shared" si="0"/>
        <v>20337</v>
      </c>
      <c r="I17" s="138">
        <f t="shared" si="0"/>
        <v>20811</v>
      </c>
      <c r="J17" s="138">
        <f t="shared" si="0"/>
        <v>20798</v>
      </c>
      <c r="K17" s="138">
        <f t="shared" si="0"/>
        <v>20458</v>
      </c>
      <c r="L17" s="138">
        <f t="shared" si="0"/>
        <v>19305</v>
      </c>
      <c r="M17" s="138">
        <f t="shared" si="0"/>
        <v>16534</v>
      </c>
      <c r="N17" s="138">
        <f t="shared" si="0"/>
        <v>17318</v>
      </c>
      <c r="O17" s="138">
        <f t="shared" si="0"/>
        <v>16526</v>
      </c>
      <c r="P17" s="138">
        <f t="shared" si="0"/>
        <v>14321</v>
      </c>
      <c r="Q17" s="138">
        <f t="shared" si="0"/>
        <v>14094</v>
      </c>
      <c r="R17" s="138">
        <f t="shared" si="0"/>
        <v>14000</v>
      </c>
      <c r="S17" s="138">
        <v>12693</v>
      </c>
      <c r="T17" s="138">
        <v>11314</v>
      </c>
      <c r="U17" s="138">
        <f>SUM(U3:U16)</f>
        <v>11889</v>
      </c>
      <c r="V17" s="138">
        <f t="shared" ref="V17:W17" si="1">SUM(V3:V16)</f>
        <v>12446</v>
      </c>
      <c r="W17" s="138">
        <f t="shared" si="1"/>
        <v>11925</v>
      </c>
    </row>
    <row r="18" spans="1:23" s="3" customFormat="1" ht="3" customHeight="1" x14ac:dyDescent="0.25">
      <c r="A18" s="107"/>
      <c r="B18" s="109"/>
      <c r="C18" s="109"/>
      <c r="D18" s="109"/>
      <c r="E18" s="109"/>
      <c r="F18" s="109"/>
      <c r="G18" s="109"/>
      <c r="H18" s="109"/>
      <c r="I18" s="109"/>
      <c r="J18" s="109"/>
      <c r="K18" s="109"/>
      <c r="L18" s="109"/>
      <c r="M18" s="109"/>
    </row>
    <row r="19" spans="1:23" s="437" customFormat="1" x14ac:dyDescent="0.2">
      <c r="A19" s="25" t="s">
        <v>108</v>
      </c>
      <c r="B19" s="434"/>
      <c r="C19" s="434"/>
      <c r="D19" s="434"/>
      <c r="E19" s="434"/>
      <c r="F19" s="435"/>
      <c r="G19" s="436" t="s">
        <v>309</v>
      </c>
      <c r="H19" s="436"/>
      <c r="I19" s="434"/>
      <c r="J19" s="434"/>
      <c r="K19" s="434"/>
      <c r="L19" s="434"/>
      <c r="M19" s="434" t="s">
        <v>309</v>
      </c>
    </row>
    <row r="20" spans="1:23" s="437" customFormat="1" ht="96" customHeight="1" x14ac:dyDescent="0.2">
      <c r="A20" s="25"/>
      <c r="B20" s="434"/>
      <c r="C20" s="434"/>
      <c r="D20" s="434"/>
      <c r="E20" s="434"/>
      <c r="F20" s="435"/>
      <c r="G20" s="436"/>
      <c r="H20" s="436"/>
      <c r="I20" s="434"/>
      <c r="J20" s="434"/>
      <c r="K20" s="434"/>
      <c r="L20" s="434"/>
      <c r="M20" s="434"/>
      <c r="T20" s="438"/>
    </row>
    <row r="21" spans="1:23" ht="62.25" customHeight="1" x14ac:dyDescent="0.25"/>
    <row r="22" spans="1:23" s="24" customFormat="1" ht="33.75" customHeight="1" thickBot="1" x14ac:dyDescent="0.3">
      <c r="A22" s="635" t="s">
        <v>371</v>
      </c>
      <c r="B22" s="635"/>
      <c r="C22" s="635"/>
      <c r="D22" s="635"/>
      <c r="E22" s="635"/>
      <c r="F22" s="635"/>
      <c r="G22" s="635"/>
      <c r="H22" s="635"/>
      <c r="I22" s="635"/>
      <c r="J22" s="635"/>
      <c r="K22" s="635"/>
      <c r="L22" s="635"/>
      <c r="M22" s="635"/>
      <c r="N22" s="635"/>
      <c r="O22" s="642"/>
      <c r="P22" s="642"/>
      <c r="Q22" s="642"/>
      <c r="R22" s="642"/>
      <c r="S22" s="642"/>
      <c r="T22" s="642"/>
      <c r="U22" s="642"/>
      <c r="V22" s="422"/>
    </row>
    <row r="23" spans="1:23" s="72" customFormat="1" ht="33" customHeight="1" thickBot="1" x14ac:dyDescent="0.25">
      <c r="A23" s="423" t="s">
        <v>370</v>
      </c>
      <c r="B23" s="424">
        <v>1998</v>
      </c>
      <c r="C23" s="423">
        <v>1999</v>
      </c>
      <c r="D23" s="424">
        <v>2000</v>
      </c>
      <c r="E23" s="423">
        <v>2001</v>
      </c>
      <c r="F23" s="424">
        <v>2002</v>
      </c>
      <c r="G23" s="423">
        <v>2003</v>
      </c>
      <c r="H23" s="424">
        <v>2004</v>
      </c>
      <c r="I23" s="423">
        <v>2005</v>
      </c>
      <c r="J23" s="424">
        <v>2006</v>
      </c>
      <c r="K23" s="423">
        <v>2007</v>
      </c>
      <c r="L23" s="424">
        <v>2008</v>
      </c>
      <c r="M23" s="423">
        <v>2009</v>
      </c>
      <c r="N23" s="424">
        <v>2010</v>
      </c>
      <c r="O23" s="423">
        <v>2011</v>
      </c>
      <c r="P23" s="423">
        <v>2012</v>
      </c>
      <c r="Q23" s="423">
        <v>2013</v>
      </c>
      <c r="R23" s="423">
        <v>2014</v>
      </c>
      <c r="S23" s="423">
        <v>2015</v>
      </c>
      <c r="T23" s="423">
        <v>2016</v>
      </c>
      <c r="U23" s="423">
        <v>2017</v>
      </c>
      <c r="V23" s="423">
        <v>2018</v>
      </c>
      <c r="W23" s="423">
        <v>2019</v>
      </c>
    </row>
    <row r="24" spans="1:23" s="24" customFormat="1" ht="25.5" customHeight="1" x14ac:dyDescent="0.25">
      <c r="A24" s="426" t="s">
        <v>1</v>
      </c>
      <c r="B24" s="49">
        <v>4760</v>
      </c>
      <c r="C24" s="427">
        <v>8090</v>
      </c>
      <c r="D24" s="428">
        <v>5211</v>
      </c>
      <c r="E24" s="428">
        <v>5112</v>
      </c>
      <c r="F24" s="427">
        <v>5218</v>
      </c>
      <c r="G24" s="427">
        <v>4634</v>
      </c>
      <c r="H24" s="427">
        <v>5089</v>
      </c>
      <c r="I24" s="427">
        <v>4964</v>
      </c>
      <c r="J24" s="440">
        <v>4728</v>
      </c>
      <c r="K24" s="427">
        <v>4537</v>
      </c>
      <c r="L24" s="427">
        <v>5928</v>
      </c>
      <c r="M24" s="427">
        <v>4361</v>
      </c>
      <c r="N24" s="427">
        <v>5466</v>
      </c>
      <c r="O24" s="427">
        <v>5830</v>
      </c>
      <c r="P24" s="427">
        <v>5055</v>
      </c>
      <c r="Q24" s="427">
        <v>5500</v>
      </c>
      <c r="R24" s="427">
        <v>6150</v>
      </c>
      <c r="S24" s="427">
        <v>6474</v>
      </c>
      <c r="T24" s="427">
        <v>6463</v>
      </c>
      <c r="U24" s="427">
        <v>7083</v>
      </c>
      <c r="V24" s="427">
        <v>7199</v>
      </c>
      <c r="W24" s="427">
        <v>6189</v>
      </c>
    </row>
    <row r="25" spans="1:23" s="24" customFormat="1" ht="25.5" customHeight="1" x14ac:dyDescent="0.25">
      <c r="A25" s="426" t="s">
        <v>2</v>
      </c>
      <c r="B25" s="49">
        <v>1123</v>
      </c>
      <c r="C25" s="427">
        <v>2650</v>
      </c>
      <c r="D25" s="428">
        <v>2249</v>
      </c>
      <c r="E25" s="428">
        <v>2060</v>
      </c>
      <c r="F25" s="427">
        <v>1930</v>
      </c>
      <c r="G25" s="427">
        <v>1666</v>
      </c>
      <c r="H25" s="427">
        <v>1991</v>
      </c>
      <c r="I25" s="427">
        <v>2870</v>
      </c>
      <c r="J25" s="440">
        <v>2374</v>
      </c>
      <c r="K25" s="427">
        <v>2407</v>
      </c>
      <c r="L25" s="427">
        <v>2554</v>
      </c>
      <c r="M25" s="427">
        <v>2845</v>
      </c>
      <c r="N25" s="427">
        <v>2210</v>
      </c>
      <c r="O25" s="427">
        <v>2830</v>
      </c>
      <c r="P25" s="427">
        <v>2555</v>
      </c>
      <c r="Q25" s="427">
        <v>1978</v>
      </c>
      <c r="R25" s="427">
        <v>2190</v>
      </c>
      <c r="S25" s="427">
        <v>2679</v>
      </c>
      <c r="T25" s="427">
        <v>2204</v>
      </c>
      <c r="U25" s="427">
        <v>2633</v>
      </c>
      <c r="V25" s="427">
        <v>2578</v>
      </c>
      <c r="W25" s="427">
        <v>2490</v>
      </c>
    </row>
    <row r="26" spans="1:23" s="24" customFormat="1" ht="25.5" customHeight="1" x14ac:dyDescent="0.25">
      <c r="A26" s="426" t="s">
        <v>3</v>
      </c>
      <c r="B26" s="49">
        <v>3520</v>
      </c>
      <c r="C26" s="427">
        <v>4128</v>
      </c>
      <c r="D26" s="428">
        <v>3580</v>
      </c>
      <c r="E26" s="428">
        <v>3287</v>
      </c>
      <c r="F26" s="427">
        <v>2836</v>
      </c>
      <c r="G26" s="427">
        <v>2259</v>
      </c>
      <c r="H26" s="427">
        <v>2616</v>
      </c>
      <c r="I26" s="427">
        <v>3751</v>
      </c>
      <c r="J26" s="440">
        <v>2930</v>
      </c>
      <c r="K26" s="427">
        <v>2859</v>
      </c>
      <c r="L26" s="427">
        <v>2922</v>
      </c>
      <c r="M26" s="427">
        <v>2136</v>
      </c>
      <c r="N26" s="427">
        <v>1900</v>
      </c>
      <c r="O26" s="427">
        <v>3772</v>
      </c>
      <c r="P26" s="427">
        <v>2663</v>
      </c>
      <c r="Q26" s="427">
        <v>2942</v>
      </c>
      <c r="R26" s="427">
        <v>3475</v>
      </c>
      <c r="S26" s="427">
        <v>3954</v>
      </c>
      <c r="T26" s="427">
        <v>2146</v>
      </c>
      <c r="U26" s="427">
        <v>6773</v>
      </c>
      <c r="V26" s="427">
        <v>3795</v>
      </c>
      <c r="W26" s="427">
        <v>4745</v>
      </c>
    </row>
    <row r="27" spans="1:23" s="24" customFormat="1" ht="25.5" customHeight="1" x14ac:dyDescent="0.25">
      <c r="A27" s="426" t="s">
        <v>4</v>
      </c>
      <c r="B27" s="49">
        <v>1631</v>
      </c>
      <c r="C27" s="427">
        <v>2315</v>
      </c>
      <c r="D27" s="428">
        <v>1866</v>
      </c>
      <c r="E27" s="428">
        <v>1856</v>
      </c>
      <c r="F27" s="427">
        <v>1957</v>
      </c>
      <c r="G27" s="427">
        <v>2022</v>
      </c>
      <c r="H27" s="427">
        <v>1916</v>
      </c>
      <c r="I27" s="427">
        <v>2123</v>
      </c>
      <c r="J27" s="440">
        <v>2502</v>
      </c>
      <c r="K27" s="427">
        <v>2154</v>
      </c>
      <c r="L27" s="427">
        <v>2581</v>
      </c>
      <c r="M27" s="427">
        <v>1962</v>
      </c>
      <c r="N27" s="427">
        <v>2179</v>
      </c>
      <c r="O27" s="427">
        <v>1955</v>
      </c>
      <c r="P27" s="427">
        <v>2059</v>
      </c>
      <c r="Q27" s="427">
        <v>2685</v>
      </c>
      <c r="R27" s="427">
        <v>2437</v>
      </c>
      <c r="S27" s="427">
        <v>2778</v>
      </c>
      <c r="T27" s="427">
        <v>2439</v>
      </c>
      <c r="U27" s="427">
        <v>2890</v>
      </c>
      <c r="V27" s="427">
        <v>2943</v>
      </c>
      <c r="W27" s="427">
        <v>2780</v>
      </c>
    </row>
    <row r="28" spans="1:23" s="24" customFormat="1" ht="25.5" customHeight="1" x14ac:dyDescent="0.25">
      <c r="A28" s="426" t="s">
        <v>5</v>
      </c>
      <c r="B28" s="49">
        <v>200</v>
      </c>
      <c r="C28" s="427">
        <v>265</v>
      </c>
      <c r="D28" s="428">
        <v>238</v>
      </c>
      <c r="E28" s="428">
        <v>315</v>
      </c>
      <c r="F28" s="427">
        <v>323</v>
      </c>
      <c r="G28" s="427">
        <v>208</v>
      </c>
      <c r="H28" s="427">
        <v>348</v>
      </c>
      <c r="I28" s="427">
        <v>420</v>
      </c>
      <c r="J28" s="440">
        <v>356</v>
      </c>
      <c r="K28" s="427">
        <v>431</v>
      </c>
      <c r="L28" s="427">
        <v>340</v>
      </c>
      <c r="M28" s="427">
        <v>248</v>
      </c>
      <c r="N28" s="427">
        <v>498</v>
      </c>
      <c r="O28" s="427">
        <v>525</v>
      </c>
      <c r="P28" s="427">
        <v>363</v>
      </c>
      <c r="Q28" s="427">
        <v>550</v>
      </c>
      <c r="R28" s="427">
        <v>608</v>
      </c>
      <c r="S28" s="427">
        <v>615</v>
      </c>
      <c r="T28" s="427">
        <v>708</v>
      </c>
      <c r="U28" s="427">
        <v>784</v>
      </c>
      <c r="V28" s="427">
        <v>653</v>
      </c>
      <c r="W28" s="427">
        <v>693</v>
      </c>
    </row>
    <row r="29" spans="1:23" s="24" customFormat="1" ht="25.5" customHeight="1" x14ac:dyDescent="0.25">
      <c r="A29" s="426" t="s">
        <v>6</v>
      </c>
      <c r="B29" s="49">
        <v>435</v>
      </c>
      <c r="C29" s="427">
        <v>685</v>
      </c>
      <c r="D29" s="428">
        <v>719</v>
      </c>
      <c r="E29" s="428">
        <v>763</v>
      </c>
      <c r="F29" s="427">
        <v>746</v>
      </c>
      <c r="G29" s="427">
        <v>722</v>
      </c>
      <c r="H29" s="427">
        <v>742</v>
      </c>
      <c r="I29" s="427">
        <v>1024</v>
      </c>
      <c r="J29" s="440">
        <v>1049</v>
      </c>
      <c r="K29" s="427">
        <v>860</v>
      </c>
      <c r="L29" s="427">
        <v>869</v>
      </c>
      <c r="M29" s="427">
        <v>498</v>
      </c>
      <c r="N29" s="427">
        <v>746</v>
      </c>
      <c r="O29" s="427">
        <v>581</v>
      </c>
      <c r="P29" s="427">
        <v>516</v>
      </c>
      <c r="Q29" s="427">
        <v>513</v>
      </c>
      <c r="R29" s="427">
        <v>591</v>
      </c>
      <c r="S29" s="427">
        <v>897</v>
      </c>
      <c r="T29" s="427">
        <v>912</v>
      </c>
      <c r="U29" s="427">
        <v>1092</v>
      </c>
      <c r="V29" s="427">
        <v>1035</v>
      </c>
      <c r="W29" s="427">
        <v>1112</v>
      </c>
    </row>
    <row r="30" spans="1:23" s="24" customFormat="1" ht="25.5" customHeight="1" x14ac:dyDescent="0.25">
      <c r="A30" s="426" t="s">
        <v>7</v>
      </c>
      <c r="B30" s="49">
        <v>7</v>
      </c>
      <c r="C30" s="427">
        <v>11</v>
      </c>
      <c r="D30" s="428">
        <v>16</v>
      </c>
      <c r="E30" s="428">
        <v>27</v>
      </c>
      <c r="F30" s="427">
        <v>16</v>
      </c>
      <c r="G30" s="427">
        <v>18</v>
      </c>
      <c r="H30" s="427">
        <v>17</v>
      </c>
      <c r="I30" s="427">
        <v>7</v>
      </c>
      <c r="J30" s="440">
        <v>10</v>
      </c>
      <c r="K30" s="427">
        <v>13</v>
      </c>
      <c r="L30" s="427">
        <v>11</v>
      </c>
      <c r="M30" s="427">
        <v>10</v>
      </c>
      <c r="N30" s="427">
        <v>11</v>
      </c>
      <c r="O30" s="427">
        <v>39</v>
      </c>
      <c r="P30" s="427">
        <v>37</v>
      </c>
      <c r="Q30" s="427">
        <v>27</v>
      </c>
      <c r="R30" s="427">
        <v>17</v>
      </c>
      <c r="S30" s="427">
        <v>6</v>
      </c>
      <c r="T30" s="427">
        <v>4</v>
      </c>
      <c r="U30" s="427">
        <v>5</v>
      </c>
      <c r="V30" s="427">
        <v>8</v>
      </c>
      <c r="W30" s="427">
        <v>7</v>
      </c>
    </row>
    <row r="31" spans="1:23" s="24" customFormat="1" ht="25.5" customHeight="1" x14ac:dyDescent="0.25">
      <c r="A31" s="426" t="s">
        <v>8</v>
      </c>
      <c r="B31" s="49">
        <v>139</v>
      </c>
      <c r="C31" s="427">
        <v>171</v>
      </c>
      <c r="D31" s="428">
        <v>148</v>
      </c>
      <c r="E31" s="428">
        <v>176</v>
      </c>
      <c r="F31" s="427">
        <v>222</v>
      </c>
      <c r="G31" s="427">
        <v>241</v>
      </c>
      <c r="H31" s="427">
        <v>211</v>
      </c>
      <c r="I31" s="427">
        <v>230</v>
      </c>
      <c r="J31" s="440">
        <v>210</v>
      </c>
      <c r="K31" s="427">
        <v>250</v>
      </c>
      <c r="L31" s="427">
        <v>212</v>
      </c>
      <c r="M31" s="427">
        <v>159</v>
      </c>
      <c r="N31" s="427">
        <v>244</v>
      </c>
      <c r="O31" s="427">
        <v>315</v>
      </c>
      <c r="P31" s="427">
        <v>322</v>
      </c>
      <c r="Q31" s="427">
        <v>359</v>
      </c>
      <c r="R31" s="427">
        <v>370</v>
      </c>
      <c r="S31" s="427">
        <v>427</v>
      </c>
      <c r="T31" s="427">
        <v>344</v>
      </c>
      <c r="U31" s="427">
        <v>442</v>
      </c>
      <c r="V31" s="427">
        <v>515</v>
      </c>
      <c r="W31" s="427">
        <v>344</v>
      </c>
    </row>
    <row r="32" spans="1:23" s="24" customFormat="1" ht="25.5" customHeight="1" x14ac:dyDescent="0.25">
      <c r="A32" s="426" t="s">
        <v>9</v>
      </c>
      <c r="B32" s="49">
        <v>510</v>
      </c>
      <c r="C32" s="427">
        <v>791</v>
      </c>
      <c r="D32" s="428">
        <v>751</v>
      </c>
      <c r="E32" s="428">
        <v>810</v>
      </c>
      <c r="F32" s="427">
        <v>673</v>
      </c>
      <c r="G32" s="427">
        <v>599</v>
      </c>
      <c r="H32" s="427">
        <v>627</v>
      </c>
      <c r="I32" s="427">
        <v>778</v>
      </c>
      <c r="J32" s="440">
        <v>642</v>
      </c>
      <c r="K32" s="427">
        <v>608</v>
      </c>
      <c r="L32" s="427">
        <v>641</v>
      </c>
      <c r="M32" s="427">
        <v>762</v>
      </c>
      <c r="N32" s="427">
        <v>915</v>
      </c>
      <c r="O32" s="427">
        <v>434</v>
      </c>
      <c r="P32" s="427">
        <v>730</v>
      </c>
      <c r="Q32" s="427">
        <v>722</v>
      </c>
      <c r="R32" s="427">
        <v>776</v>
      </c>
      <c r="S32" s="427">
        <v>867</v>
      </c>
      <c r="T32" s="427">
        <v>894</v>
      </c>
      <c r="U32" s="427">
        <v>976</v>
      </c>
      <c r="V32" s="427">
        <v>955</v>
      </c>
      <c r="W32" s="427">
        <v>805</v>
      </c>
    </row>
    <row r="33" spans="1:23" s="24" customFormat="1" ht="25.5" customHeight="1" x14ac:dyDescent="0.25">
      <c r="A33" s="426" t="s">
        <v>10</v>
      </c>
      <c r="B33" s="49">
        <v>861</v>
      </c>
      <c r="C33" s="427">
        <v>1644</v>
      </c>
      <c r="D33" s="428">
        <v>1244</v>
      </c>
      <c r="E33" s="428">
        <v>1223</v>
      </c>
      <c r="F33" s="427">
        <v>988</v>
      </c>
      <c r="G33" s="427">
        <v>952</v>
      </c>
      <c r="H33" s="427">
        <v>1179</v>
      </c>
      <c r="I33" s="427">
        <v>1084</v>
      </c>
      <c r="J33" s="440">
        <v>1227</v>
      </c>
      <c r="K33" s="427">
        <v>1222</v>
      </c>
      <c r="L33" s="427">
        <v>1114</v>
      </c>
      <c r="M33" s="427">
        <v>733</v>
      </c>
      <c r="N33" s="427">
        <v>1383</v>
      </c>
      <c r="O33" s="427">
        <v>1648</v>
      </c>
      <c r="P33" s="427">
        <v>1377</v>
      </c>
      <c r="Q33" s="427">
        <v>1426</v>
      </c>
      <c r="R33" s="427">
        <v>1522</v>
      </c>
      <c r="S33" s="427">
        <v>1447</v>
      </c>
      <c r="T33" s="427">
        <v>1546</v>
      </c>
      <c r="U33" s="427">
        <v>1783</v>
      </c>
      <c r="V33" s="427">
        <v>1903</v>
      </c>
      <c r="W33" s="427">
        <v>1768</v>
      </c>
    </row>
    <row r="34" spans="1:23" s="24" customFormat="1" ht="25.5" customHeight="1" x14ac:dyDescent="0.25">
      <c r="A34" s="426" t="s">
        <v>11</v>
      </c>
      <c r="B34" s="49">
        <v>1386</v>
      </c>
      <c r="C34" s="427">
        <v>2646</v>
      </c>
      <c r="D34" s="428">
        <v>2054</v>
      </c>
      <c r="E34" s="428">
        <v>1954</v>
      </c>
      <c r="F34" s="427">
        <v>1515</v>
      </c>
      <c r="G34" s="427">
        <v>1591</v>
      </c>
      <c r="H34" s="427">
        <v>1730</v>
      </c>
      <c r="I34" s="427">
        <v>2113</v>
      </c>
      <c r="J34" s="440">
        <v>2109</v>
      </c>
      <c r="K34" s="427">
        <v>2030</v>
      </c>
      <c r="L34" s="427">
        <v>2223</v>
      </c>
      <c r="M34" s="427">
        <v>1836</v>
      </c>
      <c r="N34" s="427">
        <v>2159</v>
      </c>
      <c r="O34" s="427">
        <v>1728</v>
      </c>
      <c r="P34" s="427">
        <v>1736</v>
      </c>
      <c r="Q34" s="427">
        <v>1671</v>
      </c>
      <c r="R34" s="427">
        <v>1456</v>
      </c>
      <c r="S34" s="427">
        <v>1565</v>
      </c>
      <c r="T34" s="427">
        <v>1253</v>
      </c>
      <c r="U34" s="427">
        <v>1689</v>
      </c>
      <c r="V34" s="427">
        <v>1922</v>
      </c>
      <c r="W34" s="427">
        <v>1091</v>
      </c>
    </row>
    <row r="35" spans="1:23" s="24" customFormat="1" ht="25.5" customHeight="1" x14ac:dyDescent="0.25">
      <c r="A35" s="426" t="s">
        <v>12</v>
      </c>
      <c r="B35" s="49">
        <v>386</v>
      </c>
      <c r="C35" s="427">
        <v>2021</v>
      </c>
      <c r="D35" s="428">
        <v>928</v>
      </c>
      <c r="E35" s="428">
        <v>1324</v>
      </c>
      <c r="F35" s="427">
        <v>1214</v>
      </c>
      <c r="G35" s="427">
        <v>1059</v>
      </c>
      <c r="H35" s="427">
        <v>1226</v>
      </c>
      <c r="I35" s="427">
        <v>1486</v>
      </c>
      <c r="J35" s="440">
        <v>1332</v>
      </c>
      <c r="K35" s="427">
        <v>1049</v>
      </c>
      <c r="L35" s="427">
        <v>1009</v>
      </c>
      <c r="M35" s="427">
        <v>1124</v>
      </c>
      <c r="N35" s="427">
        <v>1290</v>
      </c>
      <c r="O35" s="427">
        <v>1841</v>
      </c>
      <c r="P35" s="427">
        <v>1755</v>
      </c>
      <c r="Q35" s="427">
        <v>1449</v>
      </c>
      <c r="R35" s="427">
        <v>1951</v>
      </c>
      <c r="S35" s="427">
        <v>1878</v>
      </c>
      <c r="T35" s="427">
        <v>1728</v>
      </c>
      <c r="U35" s="427">
        <v>1816</v>
      </c>
      <c r="V35" s="427">
        <v>1630</v>
      </c>
      <c r="W35" s="427">
        <v>1472</v>
      </c>
    </row>
    <row r="36" spans="1:23" s="24" customFormat="1" ht="25.5" customHeight="1" x14ac:dyDescent="0.25">
      <c r="A36" s="426" t="s">
        <v>13</v>
      </c>
      <c r="B36" s="49">
        <v>593</v>
      </c>
      <c r="C36" s="427">
        <v>923</v>
      </c>
      <c r="D36" s="428">
        <v>972</v>
      </c>
      <c r="E36" s="428">
        <v>1042</v>
      </c>
      <c r="F36" s="427">
        <v>936</v>
      </c>
      <c r="G36" s="427">
        <v>933</v>
      </c>
      <c r="H36" s="427">
        <v>780</v>
      </c>
      <c r="I36" s="427">
        <v>1066</v>
      </c>
      <c r="J36" s="440">
        <v>1221</v>
      </c>
      <c r="K36" s="427">
        <v>983</v>
      </c>
      <c r="L36" s="427">
        <v>1230</v>
      </c>
      <c r="M36" s="427">
        <v>937</v>
      </c>
      <c r="N36" s="427">
        <v>1074</v>
      </c>
      <c r="O36" s="427">
        <v>1305</v>
      </c>
      <c r="P36" s="427">
        <v>1340</v>
      </c>
      <c r="Q36" s="427">
        <v>1492</v>
      </c>
      <c r="R36" s="427">
        <v>1180</v>
      </c>
      <c r="S36" s="427">
        <v>1493</v>
      </c>
      <c r="T36" s="427">
        <v>1609</v>
      </c>
      <c r="U36" s="427">
        <v>1667</v>
      </c>
      <c r="V36" s="427">
        <v>1393</v>
      </c>
      <c r="W36" s="427">
        <v>1388</v>
      </c>
    </row>
    <row r="37" spans="1:23" s="24" customFormat="1" ht="25.5" customHeight="1" thickBot="1" x14ac:dyDescent="0.3">
      <c r="A37" s="429" t="s">
        <v>14</v>
      </c>
      <c r="B37" s="49">
        <v>1089</v>
      </c>
      <c r="C37" s="431">
        <v>1778</v>
      </c>
      <c r="D37" s="432">
        <v>1837</v>
      </c>
      <c r="E37" s="432">
        <v>1540</v>
      </c>
      <c r="F37" s="431">
        <v>1970</v>
      </c>
      <c r="G37" s="431">
        <v>1859</v>
      </c>
      <c r="H37" s="431">
        <v>1713</v>
      </c>
      <c r="I37" s="431">
        <v>2847</v>
      </c>
      <c r="J37" s="441">
        <v>2179</v>
      </c>
      <c r="K37" s="431">
        <v>2433</v>
      </c>
      <c r="L37" s="431">
        <v>2326</v>
      </c>
      <c r="M37" s="431">
        <v>1461</v>
      </c>
      <c r="N37" s="431">
        <v>2651</v>
      </c>
      <c r="O37" s="431">
        <v>2399</v>
      </c>
      <c r="P37" s="431">
        <v>2583</v>
      </c>
      <c r="Q37" s="431">
        <v>2764</v>
      </c>
      <c r="R37" s="431">
        <v>2754</v>
      </c>
      <c r="S37" s="431">
        <v>3089</v>
      </c>
      <c r="T37" s="431">
        <v>3132</v>
      </c>
      <c r="U37" s="431">
        <v>3179</v>
      </c>
      <c r="V37" s="431">
        <v>3410</v>
      </c>
      <c r="W37" s="431">
        <v>3095</v>
      </c>
    </row>
    <row r="38" spans="1:23" s="24" customFormat="1" ht="33" customHeight="1" thickBot="1" x14ac:dyDescent="0.3">
      <c r="A38" s="433" t="s">
        <v>0</v>
      </c>
      <c r="B38" s="138">
        <f t="shared" ref="B38:O38" si="2">SUM(B24:B37)</f>
        <v>16640</v>
      </c>
      <c r="C38" s="138">
        <f t="shared" si="2"/>
        <v>28118</v>
      </c>
      <c r="D38" s="138">
        <f t="shared" si="2"/>
        <v>21813</v>
      </c>
      <c r="E38" s="138">
        <f t="shared" si="2"/>
        <v>21489</v>
      </c>
      <c r="F38" s="138">
        <f t="shared" si="2"/>
        <v>20544</v>
      </c>
      <c r="G38" s="138">
        <f t="shared" si="2"/>
        <v>18763</v>
      </c>
      <c r="H38" s="138">
        <f t="shared" si="2"/>
        <v>20185</v>
      </c>
      <c r="I38" s="138">
        <f t="shared" si="2"/>
        <v>24763</v>
      </c>
      <c r="J38" s="442">
        <f t="shared" si="2"/>
        <v>22869</v>
      </c>
      <c r="K38" s="138">
        <f t="shared" si="2"/>
        <v>21836</v>
      </c>
      <c r="L38" s="138">
        <f t="shared" si="2"/>
        <v>23960</v>
      </c>
      <c r="M38" s="138">
        <f t="shared" si="2"/>
        <v>19072</v>
      </c>
      <c r="N38" s="138">
        <f t="shared" si="2"/>
        <v>22726</v>
      </c>
      <c r="O38" s="138">
        <f t="shared" si="2"/>
        <v>25202</v>
      </c>
      <c r="P38" s="138">
        <f>SUM(P24:P37)</f>
        <v>23091</v>
      </c>
      <c r="Q38" s="138">
        <f>SUM(Q24:Q37)</f>
        <v>24078</v>
      </c>
      <c r="R38" s="138">
        <f>SUM(R24:R37)</f>
        <v>25477</v>
      </c>
      <c r="S38" s="138">
        <v>28169</v>
      </c>
      <c r="T38" s="138">
        <v>25382</v>
      </c>
      <c r="U38" s="138">
        <f>SUM(U24:U37)</f>
        <v>32812</v>
      </c>
      <c r="V38" s="138">
        <f t="shared" ref="V38:W38" si="3">SUM(V24:V37)</f>
        <v>29939</v>
      </c>
      <c r="W38" s="138">
        <f t="shared" si="3"/>
        <v>27979</v>
      </c>
    </row>
    <row r="39" spans="1:23" s="24" customFormat="1" ht="3" customHeight="1" x14ac:dyDescent="0.25">
      <c r="A39" s="107"/>
      <c r="B39" s="109"/>
      <c r="C39" s="109"/>
      <c r="D39" s="109"/>
      <c r="E39" s="109"/>
      <c r="F39" s="109"/>
      <c r="G39" s="109"/>
      <c r="H39" s="109"/>
      <c r="I39" s="109"/>
      <c r="J39" s="109"/>
      <c r="K39" s="109"/>
      <c r="L39" s="109"/>
      <c r="M39" s="109"/>
    </row>
    <row r="40" spans="1:23" x14ac:dyDescent="0.25">
      <c r="A40" s="25" t="s">
        <v>108</v>
      </c>
      <c r="B40" s="435"/>
      <c r="C40" s="435"/>
      <c r="D40" s="435"/>
      <c r="E40" s="435"/>
      <c r="F40" s="435"/>
    </row>
    <row r="42" spans="1:23" x14ac:dyDescent="0.25">
      <c r="T42" s="443"/>
    </row>
  </sheetData>
  <mergeCells count="2">
    <mergeCell ref="A1:U1"/>
    <mergeCell ref="A22:U2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selection activeCell="N22" sqref="N22"/>
    </sheetView>
  </sheetViews>
  <sheetFormatPr defaultColWidth="9.109375" defaultRowHeight="13.2" x14ac:dyDescent="0.25"/>
  <cols>
    <col min="1" max="1" width="26" style="444" customWidth="1"/>
    <col min="2" max="2" width="10.33203125" style="444" customWidth="1"/>
    <col min="3" max="3" width="8.44140625" style="444" bestFit="1" customWidth="1"/>
    <col min="4" max="4" width="10.33203125" style="444" customWidth="1"/>
    <col min="5" max="5" width="10.6640625" style="444" customWidth="1"/>
    <col min="6" max="6" width="9.5546875" style="444" customWidth="1"/>
    <col min="7" max="10" width="10.44140625" style="444" customWidth="1"/>
    <col min="11" max="11" width="10.5546875" style="444" bestFit="1" customWidth="1"/>
    <col min="12" max="12" width="9.44140625" style="444" customWidth="1"/>
    <col min="13" max="16384" width="9.109375" style="444"/>
  </cols>
  <sheetData>
    <row r="1" spans="1:12" ht="32.25" customHeight="1" thickBot="1" x14ac:dyDescent="0.3">
      <c r="A1" s="643" t="s">
        <v>372</v>
      </c>
      <c r="B1" s="643"/>
      <c r="C1" s="643"/>
      <c r="D1" s="643"/>
      <c r="E1" s="643"/>
      <c r="F1" s="643"/>
      <c r="G1" s="643"/>
      <c r="H1" s="643"/>
      <c r="I1" s="643"/>
      <c r="J1" s="643"/>
      <c r="K1" s="643"/>
      <c r="L1" s="643"/>
    </row>
    <row r="2" spans="1:12" ht="28.5" customHeight="1" thickBot="1" x14ac:dyDescent="0.35">
      <c r="A2" s="445"/>
      <c r="B2" s="446" t="s">
        <v>307</v>
      </c>
      <c r="C2" s="447"/>
      <c r="D2" s="447"/>
      <c r="E2" s="448"/>
      <c r="F2" s="449"/>
      <c r="G2" s="450" t="s">
        <v>308</v>
      </c>
      <c r="H2" s="451"/>
      <c r="I2" s="452"/>
      <c r="J2" s="452"/>
      <c r="K2" s="452"/>
      <c r="L2" s="453" t="s">
        <v>309</v>
      </c>
    </row>
    <row r="3" spans="1:12" ht="27" customHeight="1" x14ac:dyDescent="0.3">
      <c r="A3" s="454" t="s">
        <v>373</v>
      </c>
      <c r="B3" s="455" t="s">
        <v>310</v>
      </c>
      <c r="C3" s="456"/>
      <c r="D3" s="644" t="s">
        <v>311</v>
      </c>
      <c r="E3" s="645"/>
      <c r="F3" s="457" t="s">
        <v>30</v>
      </c>
      <c r="G3" s="455" t="s">
        <v>310</v>
      </c>
      <c r="H3" s="458"/>
      <c r="I3" s="458" t="s">
        <v>311</v>
      </c>
      <c r="J3" s="459"/>
      <c r="K3" s="457" t="s">
        <v>30</v>
      </c>
      <c r="L3" s="460" t="s">
        <v>30</v>
      </c>
    </row>
    <row r="4" spans="1:12" ht="61.5" customHeight="1" thickBot="1" x14ac:dyDescent="0.3">
      <c r="A4" s="461" t="s">
        <v>374</v>
      </c>
      <c r="B4" s="462" t="s">
        <v>313</v>
      </c>
      <c r="C4" s="463" t="s">
        <v>314</v>
      </c>
      <c r="D4" s="463" t="s">
        <v>313</v>
      </c>
      <c r="E4" s="464" t="s">
        <v>314</v>
      </c>
      <c r="F4" s="465"/>
      <c r="G4" s="462" t="s">
        <v>313</v>
      </c>
      <c r="H4" s="463" t="s">
        <v>314</v>
      </c>
      <c r="I4" s="463" t="s">
        <v>313</v>
      </c>
      <c r="J4" s="464" t="s">
        <v>314</v>
      </c>
      <c r="K4" s="465"/>
      <c r="L4" s="466"/>
    </row>
    <row r="5" spans="1:12" ht="9.75" customHeight="1" x14ac:dyDescent="0.25">
      <c r="A5" s="445"/>
      <c r="B5" s="467"/>
      <c r="C5" s="467"/>
      <c r="D5" s="467"/>
      <c r="E5" s="467"/>
      <c r="F5" s="468"/>
      <c r="G5" s="469"/>
      <c r="H5" s="469"/>
      <c r="I5" s="469"/>
      <c r="J5" s="469"/>
      <c r="K5" s="470"/>
      <c r="L5" s="471"/>
    </row>
    <row r="6" spans="1:12" ht="13.8" x14ac:dyDescent="0.25">
      <c r="A6" s="472" t="s">
        <v>375</v>
      </c>
      <c r="B6" s="291"/>
      <c r="C6" s="291"/>
      <c r="D6" s="291"/>
      <c r="E6" s="291"/>
      <c r="F6" s="294"/>
      <c r="G6" s="291"/>
      <c r="H6" s="291"/>
      <c r="I6" s="291"/>
      <c r="J6" s="291"/>
      <c r="K6" s="294"/>
      <c r="L6" s="294"/>
    </row>
    <row r="7" spans="1:12" ht="15" customHeight="1" x14ac:dyDescent="0.25">
      <c r="A7" s="473" t="s">
        <v>376</v>
      </c>
      <c r="B7" s="291"/>
      <c r="C7" s="291"/>
      <c r="D7" s="291"/>
      <c r="E7" s="291"/>
      <c r="F7" s="294"/>
      <c r="G7" s="291"/>
      <c r="H7" s="291"/>
      <c r="I7" s="291"/>
      <c r="J7" s="291"/>
      <c r="K7" s="294"/>
      <c r="L7" s="294"/>
    </row>
    <row r="8" spans="1:12" ht="11.25" customHeight="1" x14ac:dyDescent="0.25">
      <c r="A8" s="294"/>
      <c r="B8" s="291"/>
      <c r="C8" s="291"/>
      <c r="D8" s="291"/>
      <c r="E8" s="291"/>
      <c r="F8" s="294"/>
      <c r="G8" s="291"/>
      <c r="H8" s="291"/>
      <c r="I8" s="291"/>
      <c r="J8" s="291"/>
      <c r="K8" s="294"/>
      <c r="L8" s="294"/>
    </row>
    <row r="9" spans="1:12" x14ac:dyDescent="0.25">
      <c r="A9" s="294" t="s">
        <v>377</v>
      </c>
      <c r="B9" s="291">
        <v>70</v>
      </c>
      <c r="C9" s="291">
        <v>155</v>
      </c>
      <c r="D9" s="291">
        <v>0</v>
      </c>
      <c r="E9" s="291">
        <v>0</v>
      </c>
      <c r="F9" s="294">
        <f t="shared" ref="F9:F17" si="0">SUM(B9:E9)</f>
        <v>225</v>
      </c>
      <c r="G9" s="291">
        <v>100</v>
      </c>
      <c r="H9" s="291">
        <v>80</v>
      </c>
      <c r="I9" s="291">
        <v>0</v>
      </c>
      <c r="J9" s="291">
        <v>0</v>
      </c>
      <c r="K9" s="294">
        <f t="shared" ref="K9:K17" si="1">SUM(G9:J9)</f>
        <v>180</v>
      </c>
      <c r="L9" s="294">
        <f t="shared" ref="L9:L17" si="2">F9+K9</f>
        <v>405</v>
      </c>
    </row>
    <row r="10" spans="1:12" x14ac:dyDescent="0.25">
      <c r="A10" s="294" t="s">
        <v>81</v>
      </c>
      <c r="B10" s="291">
        <v>0</v>
      </c>
      <c r="C10" s="291">
        <v>0</v>
      </c>
      <c r="D10" s="291">
        <v>0</v>
      </c>
      <c r="E10" s="291">
        <v>0</v>
      </c>
      <c r="F10" s="294">
        <f t="shared" si="0"/>
        <v>0</v>
      </c>
      <c r="G10" s="291">
        <v>0</v>
      </c>
      <c r="H10" s="291">
        <v>0</v>
      </c>
      <c r="I10" s="291">
        <v>0</v>
      </c>
      <c r="J10" s="291">
        <v>0</v>
      </c>
      <c r="K10" s="294">
        <f t="shared" si="1"/>
        <v>0</v>
      </c>
      <c r="L10" s="294">
        <f t="shared" si="2"/>
        <v>0</v>
      </c>
    </row>
    <row r="11" spans="1:12" x14ac:dyDescent="0.25">
      <c r="A11" s="294" t="s">
        <v>378</v>
      </c>
      <c r="B11" s="291"/>
      <c r="C11" s="291"/>
      <c r="D11" s="291"/>
      <c r="E11" s="291"/>
      <c r="F11" s="294">
        <f t="shared" si="0"/>
        <v>0</v>
      </c>
      <c r="G11" s="291"/>
      <c r="H11" s="291"/>
      <c r="I11" s="291"/>
      <c r="J11" s="291"/>
      <c r="K11" s="294">
        <f t="shared" si="1"/>
        <v>0</v>
      </c>
      <c r="L11" s="294">
        <f t="shared" si="2"/>
        <v>0</v>
      </c>
    </row>
    <row r="12" spans="1:12" x14ac:dyDescent="0.25">
      <c r="A12" s="294" t="s">
        <v>252</v>
      </c>
      <c r="B12" s="291">
        <v>5</v>
      </c>
      <c r="C12" s="291">
        <v>9</v>
      </c>
      <c r="D12" s="291">
        <v>0</v>
      </c>
      <c r="E12" s="291">
        <v>0</v>
      </c>
      <c r="F12" s="294">
        <f t="shared" si="0"/>
        <v>14</v>
      </c>
      <c r="G12" s="291">
        <v>25</v>
      </c>
      <c r="H12" s="291">
        <v>5</v>
      </c>
      <c r="I12" s="291">
        <v>0</v>
      </c>
      <c r="J12" s="291">
        <v>0</v>
      </c>
      <c r="K12" s="294">
        <f t="shared" si="1"/>
        <v>30</v>
      </c>
      <c r="L12" s="294">
        <f t="shared" si="2"/>
        <v>44</v>
      </c>
    </row>
    <row r="13" spans="1:12" x14ac:dyDescent="0.25">
      <c r="A13" s="294" t="s">
        <v>251</v>
      </c>
      <c r="B13" s="291"/>
      <c r="C13" s="291"/>
      <c r="D13" s="291"/>
      <c r="E13" s="291"/>
      <c r="F13" s="294">
        <f t="shared" si="0"/>
        <v>0</v>
      </c>
      <c r="G13" s="291"/>
      <c r="H13" s="291"/>
      <c r="I13" s="291"/>
      <c r="J13" s="291"/>
      <c r="K13" s="294">
        <f t="shared" si="1"/>
        <v>0</v>
      </c>
      <c r="L13" s="294">
        <f t="shared" si="2"/>
        <v>0</v>
      </c>
    </row>
    <row r="14" spans="1:12" x14ac:dyDescent="0.25">
      <c r="A14" s="294" t="s">
        <v>104</v>
      </c>
      <c r="B14" s="291">
        <v>94</v>
      </c>
      <c r="C14" s="291">
        <v>14</v>
      </c>
      <c r="D14" s="291">
        <v>0</v>
      </c>
      <c r="E14" s="291">
        <v>0</v>
      </c>
      <c r="F14" s="294">
        <f t="shared" si="0"/>
        <v>108</v>
      </c>
      <c r="G14" s="291">
        <v>184</v>
      </c>
      <c r="H14" s="291">
        <v>0</v>
      </c>
      <c r="I14" s="291">
        <v>0</v>
      </c>
      <c r="J14" s="291">
        <v>0</v>
      </c>
      <c r="K14" s="294">
        <f t="shared" si="1"/>
        <v>184</v>
      </c>
      <c r="L14" s="294">
        <f t="shared" si="2"/>
        <v>292</v>
      </c>
    </row>
    <row r="15" spans="1:12" x14ac:dyDescent="0.25">
      <c r="A15" s="294" t="s">
        <v>253</v>
      </c>
      <c r="B15" s="291"/>
      <c r="C15" s="291"/>
      <c r="D15" s="291"/>
      <c r="E15" s="291"/>
      <c r="F15" s="294">
        <f t="shared" si="0"/>
        <v>0</v>
      </c>
      <c r="G15" s="291"/>
      <c r="H15" s="291"/>
      <c r="I15" s="291"/>
      <c r="J15" s="291"/>
      <c r="K15" s="294">
        <f t="shared" si="1"/>
        <v>0</v>
      </c>
      <c r="L15" s="294">
        <f t="shared" si="2"/>
        <v>0</v>
      </c>
    </row>
    <row r="16" spans="1:12" x14ac:dyDescent="0.25">
      <c r="A16" s="294" t="s">
        <v>139</v>
      </c>
      <c r="B16" s="291">
        <v>1</v>
      </c>
      <c r="C16" s="291">
        <v>2</v>
      </c>
      <c r="D16" s="291">
        <v>0</v>
      </c>
      <c r="E16" s="291">
        <v>0</v>
      </c>
      <c r="F16" s="294">
        <f t="shared" si="0"/>
        <v>3</v>
      </c>
      <c r="G16" s="291">
        <v>3</v>
      </c>
      <c r="H16" s="291">
        <v>0</v>
      </c>
      <c r="I16" s="291">
        <v>0</v>
      </c>
      <c r="J16" s="291">
        <v>0</v>
      </c>
      <c r="K16" s="294">
        <f t="shared" si="1"/>
        <v>3</v>
      </c>
      <c r="L16" s="294">
        <f t="shared" si="2"/>
        <v>6</v>
      </c>
    </row>
    <row r="17" spans="1:12" x14ac:dyDescent="0.25">
      <c r="A17" s="294" t="s">
        <v>254</v>
      </c>
      <c r="B17" s="291"/>
      <c r="C17" s="291"/>
      <c r="D17" s="291"/>
      <c r="E17" s="291"/>
      <c r="F17" s="294">
        <f t="shared" si="0"/>
        <v>0</v>
      </c>
      <c r="G17" s="291"/>
      <c r="H17" s="291"/>
      <c r="I17" s="291"/>
      <c r="J17" s="291"/>
      <c r="K17" s="294">
        <f t="shared" si="1"/>
        <v>0</v>
      </c>
      <c r="L17" s="294">
        <f t="shared" si="2"/>
        <v>0</v>
      </c>
    </row>
    <row r="18" spans="1:12" x14ac:dyDescent="0.25">
      <c r="A18" s="294"/>
      <c r="B18" s="296"/>
      <c r="C18" s="296"/>
      <c r="D18" s="296"/>
      <c r="E18" s="296"/>
      <c r="F18" s="299"/>
      <c r="G18" s="296"/>
      <c r="H18" s="296"/>
      <c r="I18" s="296"/>
      <c r="J18" s="296"/>
      <c r="K18" s="299"/>
      <c r="L18" s="299"/>
    </row>
    <row r="19" spans="1:12" x14ac:dyDescent="0.25">
      <c r="A19" s="474" t="s">
        <v>379</v>
      </c>
      <c r="B19" s="302">
        <f t="shared" ref="B19:L19" si="3">SUM(B9:B17)</f>
        <v>170</v>
      </c>
      <c r="C19" s="302">
        <f t="shared" si="3"/>
        <v>180</v>
      </c>
      <c r="D19" s="302">
        <f t="shared" si="3"/>
        <v>0</v>
      </c>
      <c r="E19" s="302">
        <f t="shared" si="3"/>
        <v>0</v>
      </c>
      <c r="F19" s="305">
        <f t="shared" si="3"/>
        <v>350</v>
      </c>
      <c r="G19" s="302">
        <f t="shared" si="3"/>
        <v>312</v>
      </c>
      <c r="H19" s="302">
        <f t="shared" si="3"/>
        <v>85</v>
      </c>
      <c r="I19" s="302">
        <f t="shared" si="3"/>
        <v>0</v>
      </c>
      <c r="J19" s="302">
        <f t="shared" si="3"/>
        <v>0</v>
      </c>
      <c r="K19" s="305">
        <f>SUM(K9:K17)</f>
        <v>397</v>
      </c>
      <c r="L19" s="305">
        <f t="shared" si="3"/>
        <v>747</v>
      </c>
    </row>
    <row r="20" spans="1:12" ht="9" customHeight="1" x14ac:dyDescent="0.25">
      <c r="A20" s="474"/>
      <c r="B20" s="291"/>
      <c r="C20" s="291"/>
      <c r="D20" s="291"/>
      <c r="E20" s="291"/>
      <c r="F20" s="294"/>
      <c r="G20" s="291"/>
      <c r="H20" s="291"/>
      <c r="I20" s="291"/>
      <c r="J20" s="291"/>
      <c r="K20" s="294"/>
      <c r="L20" s="294"/>
    </row>
    <row r="21" spans="1:12" ht="13.8" x14ac:dyDescent="0.25">
      <c r="A21" s="472" t="s">
        <v>34</v>
      </c>
      <c r="B21" s="291"/>
      <c r="C21" s="291"/>
      <c r="D21" s="291"/>
      <c r="E21" s="291"/>
      <c r="F21" s="294"/>
      <c r="G21" s="291"/>
      <c r="H21" s="291"/>
      <c r="I21" s="291"/>
      <c r="J21" s="291"/>
      <c r="K21" s="294"/>
      <c r="L21" s="294"/>
    </row>
    <row r="22" spans="1:12" ht="10.5" customHeight="1" x14ac:dyDescent="0.25">
      <c r="A22" s="294"/>
      <c r="B22" s="291"/>
      <c r="C22" s="291"/>
      <c r="D22" s="291"/>
      <c r="E22" s="291"/>
      <c r="F22" s="294"/>
      <c r="G22" s="291"/>
      <c r="H22" s="291"/>
      <c r="I22" s="291"/>
      <c r="J22" s="291"/>
      <c r="K22" s="294"/>
      <c r="L22" s="294"/>
    </row>
    <row r="23" spans="1:12" x14ac:dyDescent="0.25">
      <c r="A23" s="294" t="s">
        <v>82</v>
      </c>
      <c r="B23" s="291">
        <v>290</v>
      </c>
      <c r="C23" s="291">
        <v>121</v>
      </c>
      <c r="D23" s="291">
        <v>0</v>
      </c>
      <c r="E23" s="291">
        <v>0</v>
      </c>
      <c r="F23" s="294">
        <f t="shared" ref="F23:F33" si="4">SUM(B23:E23)</f>
        <v>411</v>
      </c>
      <c r="G23" s="291">
        <v>469</v>
      </c>
      <c r="H23" s="291">
        <v>5</v>
      </c>
      <c r="I23" s="291">
        <v>0</v>
      </c>
      <c r="J23" s="291">
        <v>0</v>
      </c>
      <c r="K23" s="294">
        <f t="shared" ref="K23:K33" si="5">SUM(G23:J23)</f>
        <v>474</v>
      </c>
      <c r="L23" s="294">
        <f t="shared" ref="L23:L33" si="6">F23+K23</f>
        <v>885</v>
      </c>
    </row>
    <row r="24" spans="1:12" x14ac:dyDescent="0.25">
      <c r="A24" s="294" t="s">
        <v>204</v>
      </c>
      <c r="B24" s="291"/>
      <c r="C24" s="291"/>
      <c r="D24" s="291"/>
      <c r="E24" s="291"/>
      <c r="F24" s="294">
        <f t="shared" si="4"/>
        <v>0</v>
      </c>
      <c r="G24" s="291"/>
      <c r="H24" s="291"/>
      <c r="I24" s="291"/>
      <c r="J24" s="291"/>
      <c r="K24" s="294">
        <f t="shared" si="5"/>
        <v>0</v>
      </c>
      <c r="L24" s="294">
        <f t="shared" si="6"/>
        <v>0</v>
      </c>
    </row>
    <row r="25" spans="1:12" x14ac:dyDescent="0.25">
      <c r="A25" s="294" t="s">
        <v>107</v>
      </c>
      <c r="B25" s="291">
        <v>214</v>
      </c>
      <c r="C25" s="291">
        <v>39</v>
      </c>
      <c r="D25" s="291">
        <v>0</v>
      </c>
      <c r="E25" s="291">
        <v>0</v>
      </c>
      <c r="F25" s="294">
        <f t="shared" si="4"/>
        <v>253</v>
      </c>
      <c r="G25" s="291">
        <v>1465</v>
      </c>
      <c r="H25" s="291">
        <v>50</v>
      </c>
      <c r="I25" s="291">
        <v>0</v>
      </c>
      <c r="J25" s="291">
        <v>0</v>
      </c>
      <c r="K25" s="294">
        <f t="shared" si="5"/>
        <v>1515</v>
      </c>
      <c r="L25" s="294">
        <f t="shared" si="6"/>
        <v>1768</v>
      </c>
    </row>
    <row r="26" spans="1:12" x14ac:dyDescent="0.25">
      <c r="A26" s="294" t="s">
        <v>256</v>
      </c>
      <c r="B26" s="291"/>
      <c r="C26" s="291"/>
      <c r="D26" s="291"/>
      <c r="E26" s="291"/>
      <c r="F26" s="294">
        <f t="shared" si="4"/>
        <v>0</v>
      </c>
      <c r="G26" s="291"/>
      <c r="H26" s="291"/>
      <c r="I26" s="291"/>
      <c r="J26" s="291"/>
      <c r="K26" s="294">
        <f t="shared" si="5"/>
        <v>0</v>
      </c>
      <c r="L26" s="294">
        <f t="shared" si="6"/>
        <v>0</v>
      </c>
    </row>
    <row r="27" spans="1:12" x14ac:dyDescent="0.25">
      <c r="A27" s="294" t="s">
        <v>205</v>
      </c>
      <c r="B27" s="291"/>
      <c r="C27" s="291"/>
      <c r="D27" s="291"/>
      <c r="E27" s="291"/>
      <c r="F27" s="294">
        <f t="shared" si="4"/>
        <v>0</v>
      </c>
      <c r="G27" s="291"/>
      <c r="H27" s="291"/>
      <c r="I27" s="291"/>
      <c r="J27" s="291"/>
      <c r="K27" s="294">
        <f t="shared" si="5"/>
        <v>0</v>
      </c>
      <c r="L27" s="294">
        <f t="shared" si="6"/>
        <v>0</v>
      </c>
    </row>
    <row r="28" spans="1:12" x14ac:dyDescent="0.25">
      <c r="A28" s="294" t="s">
        <v>303</v>
      </c>
      <c r="B28" s="291">
        <v>0</v>
      </c>
      <c r="C28" s="291">
        <v>0</v>
      </c>
      <c r="D28" s="291">
        <v>0</v>
      </c>
      <c r="E28" s="291">
        <v>0</v>
      </c>
      <c r="F28" s="294">
        <f t="shared" si="4"/>
        <v>0</v>
      </c>
      <c r="G28" s="291">
        <v>0</v>
      </c>
      <c r="H28" s="291">
        <v>0</v>
      </c>
      <c r="I28" s="291">
        <v>0</v>
      </c>
      <c r="J28" s="291">
        <v>0</v>
      </c>
      <c r="K28" s="294">
        <f t="shared" si="5"/>
        <v>0</v>
      </c>
      <c r="L28" s="294">
        <f t="shared" si="6"/>
        <v>0</v>
      </c>
    </row>
    <row r="29" spans="1:12" x14ac:dyDescent="0.25">
      <c r="A29" s="294" t="s">
        <v>116</v>
      </c>
      <c r="B29" s="291"/>
      <c r="C29" s="291"/>
      <c r="D29" s="291"/>
      <c r="E29" s="291"/>
      <c r="F29" s="294">
        <f t="shared" si="4"/>
        <v>0</v>
      </c>
      <c r="G29" s="291"/>
      <c r="H29" s="291"/>
      <c r="I29" s="291"/>
      <c r="J29" s="291"/>
      <c r="K29" s="294">
        <f t="shared" si="5"/>
        <v>0</v>
      </c>
      <c r="L29" s="294">
        <f t="shared" si="6"/>
        <v>0</v>
      </c>
    </row>
    <row r="30" spans="1:12" x14ac:dyDescent="0.25">
      <c r="A30" s="294" t="s">
        <v>83</v>
      </c>
      <c r="B30" s="291"/>
      <c r="C30" s="291"/>
      <c r="D30" s="291"/>
      <c r="E30" s="291"/>
      <c r="F30" s="294">
        <f t="shared" si="4"/>
        <v>0</v>
      </c>
      <c r="G30" s="291"/>
      <c r="H30" s="291"/>
      <c r="I30" s="291"/>
      <c r="J30" s="291"/>
      <c r="K30" s="294">
        <f t="shared" si="5"/>
        <v>0</v>
      </c>
      <c r="L30" s="294">
        <f t="shared" si="6"/>
        <v>0</v>
      </c>
    </row>
    <row r="31" spans="1:12" x14ac:dyDescent="0.25">
      <c r="A31" s="294" t="s">
        <v>84</v>
      </c>
      <c r="B31" s="291">
        <v>27</v>
      </c>
      <c r="C31" s="291">
        <v>0</v>
      </c>
      <c r="D31" s="291">
        <v>0</v>
      </c>
      <c r="E31" s="291">
        <v>0</v>
      </c>
      <c r="F31" s="294">
        <f t="shared" si="4"/>
        <v>27</v>
      </c>
      <c r="G31" s="291">
        <v>73</v>
      </c>
      <c r="H31" s="291">
        <v>0</v>
      </c>
      <c r="I31" s="291">
        <v>0</v>
      </c>
      <c r="J31" s="291">
        <v>0</v>
      </c>
      <c r="K31" s="294">
        <f t="shared" si="5"/>
        <v>73</v>
      </c>
      <c r="L31" s="294">
        <f t="shared" si="6"/>
        <v>100</v>
      </c>
    </row>
    <row r="32" spans="1:12" x14ac:dyDescent="0.25">
      <c r="A32" s="294" t="s">
        <v>85</v>
      </c>
      <c r="B32" s="291">
        <v>190</v>
      </c>
      <c r="C32" s="291">
        <v>15</v>
      </c>
      <c r="D32" s="291">
        <v>0</v>
      </c>
      <c r="E32" s="291">
        <v>0</v>
      </c>
      <c r="F32" s="294">
        <f t="shared" si="4"/>
        <v>205</v>
      </c>
      <c r="G32" s="291">
        <v>407</v>
      </c>
      <c r="H32" s="291">
        <v>20</v>
      </c>
      <c r="I32" s="291">
        <v>0</v>
      </c>
      <c r="J32" s="291">
        <v>0</v>
      </c>
      <c r="K32" s="294">
        <f t="shared" si="5"/>
        <v>427</v>
      </c>
      <c r="L32" s="294">
        <f t="shared" si="6"/>
        <v>632</v>
      </c>
    </row>
    <row r="33" spans="1:12" x14ac:dyDescent="0.25">
      <c r="A33" s="294" t="s">
        <v>86</v>
      </c>
      <c r="B33" s="291">
        <v>219</v>
      </c>
      <c r="C33" s="291">
        <v>5</v>
      </c>
      <c r="D33" s="291">
        <v>0</v>
      </c>
      <c r="E33" s="291">
        <v>0</v>
      </c>
      <c r="F33" s="294">
        <f t="shared" si="4"/>
        <v>224</v>
      </c>
      <c r="G33" s="291">
        <v>276</v>
      </c>
      <c r="H33" s="291">
        <v>24</v>
      </c>
      <c r="I33" s="291">
        <v>0</v>
      </c>
      <c r="J33" s="291">
        <v>0</v>
      </c>
      <c r="K33" s="294">
        <f t="shared" si="5"/>
        <v>300</v>
      </c>
      <c r="L33" s="294">
        <f t="shared" si="6"/>
        <v>524</v>
      </c>
    </row>
    <row r="34" spans="1:12" x14ac:dyDescent="0.25">
      <c r="A34" s="294"/>
      <c r="B34" s="296"/>
      <c r="C34" s="296"/>
      <c r="D34" s="296"/>
      <c r="E34" s="296"/>
      <c r="F34" s="299"/>
      <c r="G34" s="296"/>
      <c r="H34" s="296"/>
      <c r="I34" s="296"/>
      <c r="J34" s="296"/>
      <c r="K34" s="299"/>
      <c r="L34" s="299"/>
    </row>
    <row r="35" spans="1:12" x14ac:dyDescent="0.25">
      <c r="A35" s="474" t="s">
        <v>0</v>
      </c>
      <c r="B35" s="302">
        <f>SUM(B23:B33)</f>
        <v>940</v>
      </c>
      <c r="C35" s="302">
        <f>SUM(C23:C33)</f>
        <v>180</v>
      </c>
      <c r="D35" s="302">
        <f>SUM(D23:D33)</f>
        <v>0</v>
      </c>
      <c r="E35" s="302">
        <f>SUM(E23:E33)</f>
        <v>0</v>
      </c>
      <c r="F35" s="305">
        <f>SUM(B35:E35)</f>
        <v>1120</v>
      </c>
      <c r="G35" s="302">
        <f>SUM(G23:G33)</f>
        <v>2690</v>
      </c>
      <c r="H35" s="302">
        <f>SUM(H23:H33)</f>
        <v>99</v>
      </c>
      <c r="I35" s="302">
        <f>SUM(I23:I33)</f>
        <v>0</v>
      </c>
      <c r="J35" s="302">
        <f>SUM(J23:J33)</f>
        <v>0</v>
      </c>
      <c r="K35" s="305">
        <f>SUM(K23:K33)</f>
        <v>2789</v>
      </c>
      <c r="L35" s="305">
        <f>+K35+F35</f>
        <v>3909</v>
      </c>
    </row>
    <row r="36" spans="1:12" ht="12.75" customHeight="1" x14ac:dyDescent="0.25">
      <c r="A36" s="474"/>
      <c r="B36" s="291"/>
      <c r="C36" s="291"/>
      <c r="D36" s="291"/>
      <c r="E36" s="291"/>
      <c r="F36" s="294"/>
      <c r="G36" s="291"/>
      <c r="H36" s="291"/>
      <c r="I36" s="291"/>
      <c r="J36" s="291"/>
      <c r="K36" s="294"/>
      <c r="L36" s="294"/>
    </row>
    <row r="37" spans="1:12" ht="13.8" x14ac:dyDescent="0.25">
      <c r="A37" s="472" t="s">
        <v>11</v>
      </c>
      <c r="B37" s="291"/>
      <c r="C37" s="291"/>
      <c r="D37" s="291"/>
      <c r="E37" s="291"/>
      <c r="F37" s="294"/>
      <c r="G37" s="291"/>
      <c r="H37" s="291"/>
      <c r="I37" s="291"/>
      <c r="J37" s="291"/>
      <c r="K37" s="294"/>
      <c r="L37" s="294"/>
    </row>
    <row r="38" spans="1:12" ht="9" customHeight="1" x14ac:dyDescent="0.25">
      <c r="A38" s="294"/>
      <c r="B38" s="291"/>
      <c r="C38" s="291"/>
      <c r="D38" s="291"/>
      <c r="E38" s="291"/>
      <c r="F38" s="294"/>
      <c r="G38" s="291"/>
      <c r="H38" s="291"/>
      <c r="I38" s="291"/>
      <c r="J38" s="291"/>
      <c r="K38" s="294"/>
      <c r="L38" s="294"/>
    </row>
    <row r="39" spans="1:12" x14ac:dyDescent="0.25">
      <c r="A39" s="294" t="s">
        <v>257</v>
      </c>
      <c r="B39" s="291"/>
      <c r="C39" s="291"/>
      <c r="D39" s="291"/>
      <c r="E39" s="291"/>
      <c r="F39" s="294">
        <f t="shared" ref="F39:F45" si="7">SUM(B39:E39)</f>
        <v>0</v>
      </c>
      <c r="G39" s="291"/>
      <c r="H39" s="291"/>
      <c r="I39" s="291"/>
      <c r="J39" s="291"/>
      <c r="K39" s="294">
        <f t="shared" ref="K39:K45" si="8">SUM(G39:J39)</f>
        <v>0</v>
      </c>
      <c r="L39" s="294">
        <f t="shared" ref="L39:L45" si="9">F39+K39</f>
        <v>0</v>
      </c>
    </row>
    <row r="40" spans="1:12" x14ac:dyDescent="0.25">
      <c r="A40" s="294" t="s">
        <v>258</v>
      </c>
      <c r="B40" s="291"/>
      <c r="C40" s="291"/>
      <c r="D40" s="291"/>
      <c r="E40" s="291"/>
      <c r="F40" s="294">
        <f t="shared" si="7"/>
        <v>0</v>
      </c>
      <c r="G40" s="291"/>
      <c r="H40" s="291"/>
      <c r="I40" s="291"/>
      <c r="J40" s="291"/>
      <c r="K40" s="294">
        <f t="shared" si="8"/>
        <v>0</v>
      </c>
      <c r="L40" s="294">
        <f t="shared" si="9"/>
        <v>0</v>
      </c>
    </row>
    <row r="41" spans="1:12" x14ac:dyDescent="0.25">
      <c r="A41" s="294" t="s">
        <v>259</v>
      </c>
      <c r="B41" s="291"/>
      <c r="C41" s="291"/>
      <c r="D41" s="291"/>
      <c r="E41" s="291"/>
      <c r="F41" s="294">
        <f t="shared" si="7"/>
        <v>0</v>
      </c>
      <c r="G41" s="291"/>
      <c r="H41" s="291"/>
      <c r="I41" s="291"/>
      <c r="J41" s="291"/>
      <c r="K41" s="294">
        <f t="shared" si="8"/>
        <v>0</v>
      </c>
      <c r="L41" s="294">
        <f t="shared" si="9"/>
        <v>0</v>
      </c>
    </row>
    <row r="42" spans="1:12" x14ac:dyDescent="0.25">
      <c r="A42" s="294" t="s">
        <v>260</v>
      </c>
      <c r="B42" s="291"/>
      <c r="C42" s="291"/>
      <c r="D42" s="291"/>
      <c r="E42" s="291"/>
      <c r="F42" s="294">
        <f t="shared" si="7"/>
        <v>0</v>
      </c>
      <c r="G42" s="291"/>
      <c r="H42" s="291"/>
      <c r="I42" s="291"/>
      <c r="J42" s="291"/>
      <c r="K42" s="294">
        <f t="shared" si="8"/>
        <v>0</v>
      </c>
      <c r="L42" s="294">
        <f t="shared" si="9"/>
        <v>0</v>
      </c>
    </row>
    <row r="43" spans="1:12" x14ac:dyDescent="0.25">
      <c r="A43" s="294" t="s">
        <v>261</v>
      </c>
      <c r="B43" s="291"/>
      <c r="C43" s="291"/>
      <c r="D43" s="291"/>
      <c r="E43" s="291"/>
      <c r="F43" s="294">
        <f t="shared" si="7"/>
        <v>0</v>
      </c>
      <c r="G43" s="291"/>
      <c r="H43" s="291"/>
      <c r="I43" s="291"/>
      <c r="J43" s="291"/>
      <c r="K43" s="294">
        <f t="shared" si="8"/>
        <v>0</v>
      </c>
      <c r="L43" s="294">
        <f t="shared" si="9"/>
        <v>0</v>
      </c>
    </row>
    <row r="44" spans="1:12" x14ac:dyDescent="0.25">
      <c r="A44" s="294" t="s">
        <v>262</v>
      </c>
      <c r="B44" s="291"/>
      <c r="C44" s="291"/>
      <c r="D44" s="291"/>
      <c r="E44" s="291"/>
      <c r="F44" s="294">
        <f t="shared" si="7"/>
        <v>0</v>
      </c>
      <c r="G44" s="291"/>
      <c r="H44" s="291"/>
      <c r="I44" s="291"/>
      <c r="J44" s="291"/>
      <c r="K44" s="294">
        <f t="shared" si="8"/>
        <v>0</v>
      </c>
      <c r="L44" s="294">
        <f t="shared" si="9"/>
        <v>0</v>
      </c>
    </row>
    <row r="45" spans="1:12" x14ac:dyDescent="0.25">
      <c r="A45" s="294" t="s">
        <v>117</v>
      </c>
      <c r="B45" s="291"/>
      <c r="C45" s="291"/>
      <c r="D45" s="291"/>
      <c r="E45" s="291"/>
      <c r="F45" s="294">
        <f t="shared" si="7"/>
        <v>0</v>
      </c>
      <c r="G45" s="291"/>
      <c r="H45" s="291"/>
      <c r="I45" s="291"/>
      <c r="J45" s="291"/>
      <c r="K45" s="294">
        <f t="shared" si="8"/>
        <v>0</v>
      </c>
      <c r="L45" s="294">
        <f t="shared" si="9"/>
        <v>0</v>
      </c>
    </row>
    <row r="46" spans="1:12" ht="8.25" customHeight="1" x14ac:dyDescent="0.25">
      <c r="A46" s="294"/>
      <c r="B46" s="291"/>
      <c r="C46" s="291"/>
      <c r="D46" s="291"/>
      <c r="E46" s="291"/>
      <c r="F46" s="294"/>
      <c r="G46" s="291"/>
      <c r="H46" s="291"/>
      <c r="I46" s="291"/>
      <c r="J46" s="291"/>
      <c r="K46" s="294"/>
      <c r="L46" s="294"/>
    </row>
    <row r="47" spans="1:12" x14ac:dyDescent="0.25">
      <c r="A47" s="474" t="s">
        <v>0</v>
      </c>
      <c r="B47" s="301">
        <f t="shared" ref="B47:L47" si="10">SUM(B39:B45)</f>
        <v>0</v>
      </c>
      <c r="C47" s="302">
        <f t="shared" si="10"/>
        <v>0</v>
      </c>
      <c r="D47" s="302">
        <f t="shared" si="10"/>
        <v>0</v>
      </c>
      <c r="E47" s="302">
        <f t="shared" si="10"/>
        <v>0</v>
      </c>
      <c r="F47" s="305">
        <f t="shared" si="10"/>
        <v>0</v>
      </c>
      <c r="G47" s="302">
        <f t="shared" si="10"/>
        <v>0</v>
      </c>
      <c r="H47" s="302">
        <f t="shared" si="10"/>
        <v>0</v>
      </c>
      <c r="I47" s="302">
        <f t="shared" si="10"/>
        <v>0</v>
      </c>
      <c r="J47" s="302">
        <f t="shared" si="10"/>
        <v>0</v>
      </c>
      <c r="K47" s="305">
        <f t="shared" si="10"/>
        <v>0</v>
      </c>
      <c r="L47" s="305">
        <f t="shared" si="10"/>
        <v>0</v>
      </c>
    </row>
    <row r="48" spans="1:12" ht="17.25" customHeight="1" x14ac:dyDescent="0.25">
      <c r="A48" s="474"/>
      <c r="B48" s="291"/>
      <c r="C48" s="291"/>
      <c r="D48" s="291"/>
      <c r="E48" s="291"/>
      <c r="F48" s="294"/>
      <c r="G48" s="291"/>
      <c r="H48" s="291"/>
      <c r="I48" s="291"/>
      <c r="J48" s="291"/>
      <c r="K48" s="294"/>
      <c r="L48" s="294"/>
    </row>
    <row r="49" spans="1:12" ht="13.8" x14ac:dyDescent="0.25">
      <c r="A49" s="472" t="s">
        <v>35</v>
      </c>
      <c r="B49" s="291"/>
      <c r="C49" s="291"/>
      <c r="D49" s="291"/>
      <c r="E49" s="291"/>
      <c r="F49" s="294"/>
      <c r="G49" s="291"/>
      <c r="H49" s="291"/>
      <c r="I49" s="291"/>
      <c r="J49" s="291"/>
      <c r="K49" s="294"/>
      <c r="L49" s="294"/>
    </row>
    <row r="50" spans="1:12" x14ac:dyDescent="0.25">
      <c r="A50" s="294"/>
      <c r="B50" s="291"/>
      <c r="C50" s="291"/>
      <c r="D50" s="291"/>
      <c r="E50" s="291"/>
      <c r="F50" s="294"/>
      <c r="G50" s="291"/>
      <c r="H50" s="291"/>
      <c r="I50" s="291"/>
      <c r="J50" s="291"/>
      <c r="K50" s="294"/>
      <c r="L50" s="294"/>
    </row>
    <row r="51" spans="1:12" x14ac:dyDescent="0.25">
      <c r="A51" s="294" t="s">
        <v>380</v>
      </c>
      <c r="B51" s="291">
        <v>21</v>
      </c>
      <c r="C51" s="291">
        <v>89</v>
      </c>
      <c r="D51" s="291">
        <v>0</v>
      </c>
      <c r="E51" s="291">
        <v>0</v>
      </c>
      <c r="F51" s="294">
        <f>SUM(B51:E51)</f>
        <v>110</v>
      </c>
      <c r="G51" s="291">
        <v>11</v>
      </c>
      <c r="H51" s="291">
        <v>19</v>
      </c>
      <c r="I51" s="291">
        <v>0</v>
      </c>
      <c r="J51" s="291">
        <v>0</v>
      </c>
      <c r="K51" s="294">
        <f>SUM(G51:J51)</f>
        <v>30</v>
      </c>
      <c r="L51" s="294">
        <f>F51+K51</f>
        <v>140</v>
      </c>
    </row>
    <row r="52" spans="1:12" x14ac:dyDescent="0.25">
      <c r="A52" s="294" t="s">
        <v>381</v>
      </c>
      <c r="B52" s="291">
        <v>16</v>
      </c>
      <c r="C52" s="291">
        <v>37</v>
      </c>
      <c r="D52" s="291">
        <v>0</v>
      </c>
      <c r="E52" s="291">
        <v>0</v>
      </c>
      <c r="F52" s="294">
        <f>SUM(B52:E52)</f>
        <v>53</v>
      </c>
      <c r="G52" s="291">
        <v>6</v>
      </c>
      <c r="H52" s="291">
        <v>36</v>
      </c>
      <c r="I52" s="291">
        <v>0</v>
      </c>
      <c r="J52" s="291">
        <v>0</v>
      </c>
      <c r="K52" s="294">
        <f>SUM(G52:J52)</f>
        <v>42</v>
      </c>
      <c r="L52" s="294">
        <f>F52+K52</f>
        <v>95</v>
      </c>
    </row>
    <row r="53" spans="1:12" x14ac:dyDescent="0.25">
      <c r="A53" s="294"/>
      <c r="B53" s="296"/>
      <c r="C53" s="296"/>
      <c r="D53" s="296"/>
      <c r="E53" s="296"/>
      <c r="F53" s="299"/>
      <c r="G53" s="296"/>
      <c r="H53" s="296"/>
      <c r="I53" s="296"/>
      <c r="J53" s="296"/>
      <c r="K53" s="299"/>
      <c r="L53" s="299"/>
    </row>
    <row r="54" spans="1:12" x14ac:dyDescent="0.25">
      <c r="A54" s="474" t="s">
        <v>0</v>
      </c>
      <c r="B54" s="302">
        <f t="shared" ref="B54:L54" si="11">SUM(B51:B52)</f>
        <v>37</v>
      </c>
      <c r="C54" s="302">
        <f t="shared" si="11"/>
        <v>126</v>
      </c>
      <c r="D54" s="302">
        <f t="shared" si="11"/>
        <v>0</v>
      </c>
      <c r="E54" s="302">
        <f t="shared" si="11"/>
        <v>0</v>
      </c>
      <c r="F54" s="305">
        <f t="shared" si="11"/>
        <v>163</v>
      </c>
      <c r="G54" s="302">
        <f t="shared" si="11"/>
        <v>17</v>
      </c>
      <c r="H54" s="302">
        <f t="shared" si="11"/>
        <v>55</v>
      </c>
      <c r="I54" s="302">
        <f t="shared" si="11"/>
        <v>0</v>
      </c>
      <c r="J54" s="302">
        <f t="shared" si="11"/>
        <v>0</v>
      </c>
      <c r="K54" s="305">
        <f t="shared" si="11"/>
        <v>72</v>
      </c>
      <c r="L54" s="305">
        <f t="shared" si="11"/>
        <v>235</v>
      </c>
    </row>
    <row r="55" spans="1:12" ht="11.25" customHeight="1" x14ac:dyDescent="0.25">
      <c r="A55" s="474"/>
      <c r="B55" s="291"/>
      <c r="C55" s="291"/>
      <c r="D55" s="291"/>
      <c r="E55" s="291"/>
      <c r="F55" s="294"/>
      <c r="G55" s="291"/>
      <c r="H55" s="291"/>
      <c r="I55" s="291"/>
      <c r="J55" s="291"/>
      <c r="K55" s="294"/>
      <c r="L55" s="294"/>
    </row>
    <row r="56" spans="1:12" ht="13.8" x14ac:dyDescent="0.25">
      <c r="A56" s="472" t="s">
        <v>12</v>
      </c>
      <c r="B56" s="291"/>
      <c r="C56" s="291"/>
      <c r="D56" s="291"/>
      <c r="E56" s="291"/>
      <c r="F56" s="294"/>
      <c r="G56" s="291"/>
      <c r="H56" s="291"/>
      <c r="I56" s="291"/>
      <c r="J56" s="291"/>
      <c r="K56" s="294"/>
      <c r="L56" s="294"/>
    </row>
    <row r="57" spans="1:12" x14ac:dyDescent="0.25">
      <c r="A57" s="294"/>
      <c r="B57" s="291"/>
      <c r="C57" s="291"/>
      <c r="D57" s="291"/>
      <c r="E57" s="291"/>
      <c r="F57" s="294"/>
      <c r="G57" s="291"/>
      <c r="H57" s="291"/>
      <c r="I57" s="291"/>
      <c r="J57" s="291"/>
      <c r="K57" s="294"/>
      <c r="L57" s="294"/>
    </row>
    <row r="58" spans="1:12" x14ac:dyDescent="0.25">
      <c r="A58" s="294" t="s">
        <v>198</v>
      </c>
      <c r="B58" s="291"/>
      <c r="C58" s="291"/>
      <c r="D58" s="291"/>
      <c r="E58" s="291"/>
      <c r="F58" s="294">
        <f>SUM(B58:E58)</f>
        <v>0</v>
      </c>
      <c r="G58" s="291"/>
      <c r="H58" s="291"/>
      <c r="I58" s="291"/>
      <c r="J58" s="291"/>
      <c r="K58" s="294">
        <f>SUM(G58:J58)</f>
        <v>0</v>
      </c>
      <c r="L58" s="294">
        <f>F58+K58</f>
        <v>0</v>
      </c>
    </row>
    <row r="59" spans="1:12" x14ac:dyDescent="0.25">
      <c r="A59" s="294" t="s">
        <v>199</v>
      </c>
      <c r="B59" s="291"/>
      <c r="C59" s="291"/>
      <c r="D59" s="291"/>
      <c r="E59" s="291"/>
      <c r="F59" s="294">
        <f>SUM(B59:E59)</f>
        <v>0</v>
      </c>
      <c r="G59" s="291"/>
      <c r="H59" s="291"/>
      <c r="I59" s="291"/>
      <c r="J59" s="291"/>
      <c r="K59" s="294">
        <f>SUM(G59:J59)</f>
        <v>0</v>
      </c>
      <c r="L59" s="294">
        <f>F59+K59</f>
        <v>0</v>
      </c>
    </row>
    <row r="60" spans="1:12" x14ac:dyDescent="0.25">
      <c r="A60" s="294" t="s">
        <v>206</v>
      </c>
      <c r="B60" s="291"/>
      <c r="C60" s="291"/>
      <c r="D60" s="291"/>
      <c r="E60" s="291"/>
      <c r="F60" s="294">
        <f>SUM(B60:E60)</f>
        <v>0</v>
      </c>
      <c r="G60" s="291"/>
      <c r="H60" s="291"/>
      <c r="I60" s="291"/>
      <c r="J60" s="291"/>
      <c r="K60" s="294">
        <f>SUM(G60:J60)</f>
        <v>0</v>
      </c>
      <c r="L60" s="294">
        <f>F60+K60</f>
        <v>0</v>
      </c>
    </row>
    <row r="61" spans="1:12" x14ac:dyDescent="0.25">
      <c r="A61" s="294" t="s">
        <v>207</v>
      </c>
      <c r="B61" s="291"/>
      <c r="C61" s="291"/>
      <c r="D61" s="291"/>
      <c r="E61" s="291"/>
      <c r="F61" s="294">
        <f>SUM(B61:E61)</f>
        <v>0</v>
      </c>
      <c r="G61" s="291"/>
      <c r="H61" s="291"/>
      <c r="I61" s="291"/>
      <c r="J61" s="291"/>
      <c r="K61" s="294">
        <f>SUM(G61:J61)</f>
        <v>0</v>
      </c>
      <c r="L61" s="294">
        <f>F61+K61</f>
        <v>0</v>
      </c>
    </row>
    <row r="62" spans="1:12" x14ac:dyDescent="0.25">
      <c r="A62" s="294"/>
      <c r="B62" s="296"/>
      <c r="C62" s="296"/>
      <c r="D62" s="296"/>
      <c r="E62" s="296"/>
      <c r="F62" s="299"/>
      <c r="G62" s="296"/>
      <c r="H62" s="296"/>
      <c r="I62" s="296"/>
      <c r="J62" s="296"/>
      <c r="K62" s="299"/>
      <c r="L62" s="299"/>
    </row>
    <row r="63" spans="1:12" x14ac:dyDescent="0.25">
      <c r="A63" s="474" t="s">
        <v>0</v>
      </c>
      <c r="B63" s="302">
        <f t="shared" ref="B63:L63" si="12">SUM(B58:B61)</f>
        <v>0</v>
      </c>
      <c r="C63" s="302">
        <f t="shared" si="12"/>
        <v>0</v>
      </c>
      <c r="D63" s="302">
        <f t="shared" si="12"/>
        <v>0</v>
      </c>
      <c r="E63" s="302">
        <f t="shared" si="12"/>
        <v>0</v>
      </c>
      <c r="F63" s="305">
        <f t="shared" si="12"/>
        <v>0</v>
      </c>
      <c r="G63" s="302">
        <f t="shared" si="12"/>
        <v>0</v>
      </c>
      <c r="H63" s="302">
        <f t="shared" si="12"/>
        <v>0</v>
      </c>
      <c r="I63" s="302">
        <f t="shared" si="12"/>
        <v>0</v>
      </c>
      <c r="J63" s="302">
        <f t="shared" si="12"/>
        <v>0</v>
      </c>
      <c r="K63" s="305">
        <f t="shared" si="12"/>
        <v>0</v>
      </c>
      <c r="L63" s="305">
        <f t="shared" si="12"/>
        <v>0</v>
      </c>
    </row>
    <row r="64" spans="1:12" x14ac:dyDescent="0.25">
      <c r="A64" s="294"/>
      <c r="B64" s="291"/>
      <c r="C64" s="291"/>
      <c r="D64" s="291"/>
      <c r="E64" s="291"/>
      <c r="F64" s="294"/>
      <c r="G64" s="291"/>
      <c r="H64" s="291"/>
      <c r="I64" s="291"/>
      <c r="J64" s="291"/>
      <c r="K64" s="294"/>
      <c r="L64" s="294"/>
    </row>
    <row r="65" spans="1:12" ht="13.8" x14ac:dyDescent="0.25">
      <c r="A65" s="472" t="s">
        <v>1</v>
      </c>
      <c r="B65" s="291"/>
      <c r="C65" s="291"/>
      <c r="D65" s="291"/>
      <c r="E65" s="291"/>
      <c r="F65" s="294"/>
      <c r="G65" s="291"/>
      <c r="H65" s="291"/>
      <c r="I65" s="291"/>
      <c r="J65" s="291"/>
      <c r="K65" s="294"/>
      <c r="L65" s="294"/>
    </row>
    <row r="66" spans="1:12" x14ac:dyDescent="0.25">
      <c r="A66" s="294"/>
      <c r="B66" s="291"/>
      <c r="C66" s="291"/>
      <c r="D66" s="291"/>
      <c r="E66" s="291"/>
      <c r="F66" s="294"/>
      <c r="G66" s="291"/>
      <c r="H66" s="291"/>
      <c r="I66" s="291"/>
      <c r="J66" s="291"/>
      <c r="K66" s="294"/>
      <c r="L66" s="294"/>
    </row>
    <row r="67" spans="1:12" x14ac:dyDescent="0.25">
      <c r="A67" s="294" t="s">
        <v>144</v>
      </c>
      <c r="B67" s="291">
        <v>3</v>
      </c>
      <c r="C67" s="291">
        <v>9</v>
      </c>
      <c r="D67" s="291">
        <v>0</v>
      </c>
      <c r="E67" s="291">
        <v>0</v>
      </c>
      <c r="F67" s="294">
        <f>SUM(B67:E67)</f>
        <v>12</v>
      </c>
      <c r="G67" s="291">
        <v>25</v>
      </c>
      <c r="H67" s="291">
        <v>22</v>
      </c>
      <c r="I67" s="291">
        <v>0</v>
      </c>
      <c r="J67" s="291">
        <v>0</v>
      </c>
      <c r="K67" s="294">
        <f>SUM(G67:J67)</f>
        <v>47</v>
      </c>
      <c r="L67" s="294">
        <f>F67+K67</f>
        <v>59</v>
      </c>
    </row>
    <row r="68" spans="1:12" x14ac:dyDescent="0.25">
      <c r="A68" s="294" t="s">
        <v>265</v>
      </c>
      <c r="B68" s="291"/>
      <c r="C68" s="291"/>
      <c r="D68" s="291"/>
      <c r="E68" s="291"/>
      <c r="F68" s="294">
        <f>SUM(B68:E68)</f>
        <v>0</v>
      </c>
      <c r="G68" s="291"/>
      <c r="H68" s="291"/>
      <c r="I68" s="291"/>
      <c r="J68" s="291"/>
      <c r="K68" s="294">
        <f>SUM(G68:J68)</f>
        <v>0</v>
      </c>
      <c r="L68" s="294">
        <f>F68+K68</f>
        <v>0</v>
      </c>
    </row>
    <row r="69" spans="1:12" x14ac:dyDescent="0.25">
      <c r="A69" s="294" t="s">
        <v>266</v>
      </c>
      <c r="B69" s="291"/>
      <c r="C69" s="291"/>
      <c r="D69" s="291"/>
      <c r="E69" s="291"/>
      <c r="F69" s="294">
        <f>SUM(B69:E69)</f>
        <v>0</v>
      </c>
      <c r="G69" s="291"/>
      <c r="H69" s="291"/>
      <c r="I69" s="291"/>
      <c r="J69" s="291"/>
      <c r="K69" s="294">
        <f>SUM(G69:J69)</f>
        <v>0</v>
      </c>
      <c r="L69" s="294">
        <f>F69+K69</f>
        <v>0</v>
      </c>
    </row>
    <row r="70" spans="1:12" x14ac:dyDescent="0.25">
      <c r="A70" s="294" t="s">
        <v>267</v>
      </c>
      <c r="B70" s="291"/>
      <c r="C70" s="291"/>
      <c r="D70" s="291"/>
      <c r="E70" s="291"/>
      <c r="F70" s="294">
        <f>SUM(B70:E70)</f>
        <v>0</v>
      </c>
      <c r="G70" s="291"/>
      <c r="H70" s="291"/>
      <c r="I70" s="291"/>
      <c r="J70" s="291"/>
      <c r="K70" s="294">
        <f>SUM(G70:J70)</f>
        <v>0</v>
      </c>
      <c r="L70" s="294">
        <f>F70+K70</f>
        <v>0</v>
      </c>
    </row>
    <row r="71" spans="1:12" x14ac:dyDescent="0.25">
      <c r="A71" s="294"/>
      <c r="B71" s="296"/>
      <c r="C71" s="296"/>
      <c r="D71" s="296"/>
      <c r="E71" s="296"/>
      <c r="F71" s="299"/>
      <c r="G71" s="296"/>
      <c r="H71" s="296"/>
      <c r="I71" s="296"/>
      <c r="J71" s="296"/>
      <c r="K71" s="299"/>
      <c r="L71" s="299"/>
    </row>
    <row r="72" spans="1:12" x14ac:dyDescent="0.25">
      <c r="A72" s="474" t="s">
        <v>0</v>
      </c>
      <c r="B72" s="302">
        <f t="shared" ref="B72:L72" si="13">SUM(B67:B70)</f>
        <v>3</v>
      </c>
      <c r="C72" s="302">
        <f t="shared" si="13"/>
        <v>9</v>
      </c>
      <c r="D72" s="302">
        <f t="shared" si="13"/>
        <v>0</v>
      </c>
      <c r="E72" s="302">
        <f t="shared" si="13"/>
        <v>0</v>
      </c>
      <c r="F72" s="305">
        <f t="shared" si="13"/>
        <v>12</v>
      </c>
      <c r="G72" s="302">
        <f t="shared" si="13"/>
        <v>25</v>
      </c>
      <c r="H72" s="302">
        <f t="shared" si="13"/>
        <v>22</v>
      </c>
      <c r="I72" s="302">
        <f t="shared" si="13"/>
        <v>0</v>
      </c>
      <c r="J72" s="302">
        <f t="shared" si="13"/>
        <v>0</v>
      </c>
      <c r="K72" s="305">
        <f t="shared" si="13"/>
        <v>47</v>
      </c>
      <c r="L72" s="305">
        <f t="shared" si="13"/>
        <v>59</v>
      </c>
    </row>
    <row r="73" spans="1:12" ht="6.75" customHeight="1" thickBot="1" x14ac:dyDescent="0.3">
      <c r="A73" s="312"/>
      <c r="B73" s="310"/>
      <c r="C73" s="310"/>
      <c r="D73" s="310"/>
      <c r="E73" s="310"/>
      <c r="F73" s="312"/>
      <c r="G73" s="310"/>
      <c r="H73" s="310"/>
      <c r="I73" s="310"/>
      <c r="J73" s="310"/>
      <c r="K73" s="312"/>
      <c r="L73" s="312"/>
    </row>
    <row r="74" spans="1:12" ht="33.75" customHeight="1" thickBot="1" x14ac:dyDescent="0.3">
      <c r="A74" s="643" t="s">
        <v>382</v>
      </c>
      <c r="B74" s="643"/>
      <c r="C74" s="643"/>
      <c r="D74" s="643"/>
      <c r="E74" s="643"/>
      <c r="F74" s="643"/>
      <c r="G74" s="643"/>
      <c r="H74" s="643"/>
      <c r="I74" s="643"/>
      <c r="J74" s="643"/>
      <c r="K74" s="643"/>
      <c r="L74" s="643"/>
    </row>
    <row r="75" spans="1:12" ht="28.5" customHeight="1" thickBot="1" x14ac:dyDescent="0.35">
      <c r="A75" s="445"/>
      <c r="B75" s="446" t="s">
        <v>307</v>
      </c>
      <c r="C75" s="447"/>
      <c r="D75" s="447"/>
      <c r="E75" s="448"/>
      <c r="F75" s="449"/>
      <c r="G75" s="451" t="s">
        <v>308</v>
      </c>
      <c r="H75" s="451"/>
      <c r="I75" s="452"/>
      <c r="J75" s="452"/>
      <c r="K75" s="449"/>
      <c r="L75" s="453" t="s">
        <v>309</v>
      </c>
    </row>
    <row r="76" spans="1:12" ht="27" customHeight="1" x14ac:dyDescent="0.3">
      <c r="A76" s="454" t="s">
        <v>383</v>
      </c>
      <c r="B76" s="455" t="s">
        <v>310</v>
      </c>
      <c r="C76" s="456"/>
      <c r="D76" s="475" t="s">
        <v>311</v>
      </c>
      <c r="E76" s="456"/>
      <c r="F76" s="457" t="s">
        <v>30</v>
      </c>
      <c r="G76" s="455" t="s">
        <v>310</v>
      </c>
      <c r="H76" s="458"/>
      <c r="I76" s="458" t="s">
        <v>311</v>
      </c>
      <c r="J76" s="458"/>
      <c r="K76" s="457" t="s">
        <v>30</v>
      </c>
      <c r="L76" s="476" t="s">
        <v>30</v>
      </c>
    </row>
    <row r="77" spans="1:12" ht="48.6" thickBot="1" x14ac:dyDescent="0.3">
      <c r="A77" s="461" t="s">
        <v>374</v>
      </c>
      <c r="B77" s="462" t="s">
        <v>313</v>
      </c>
      <c r="C77" s="477" t="s">
        <v>314</v>
      </c>
      <c r="D77" s="463" t="s">
        <v>313</v>
      </c>
      <c r="E77" s="477" t="s">
        <v>314</v>
      </c>
      <c r="F77" s="478"/>
      <c r="G77" s="462" t="s">
        <v>313</v>
      </c>
      <c r="H77" s="477" t="s">
        <v>314</v>
      </c>
      <c r="I77" s="463" t="s">
        <v>313</v>
      </c>
      <c r="J77" s="477" t="s">
        <v>314</v>
      </c>
      <c r="K77" s="479"/>
      <c r="L77" s="480"/>
    </row>
    <row r="78" spans="1:12" ht="15.6" x14ac:dyDescent="0.25">
      <c r="A78" s="481"/>
      <c r="B78" s="482"/>
      <c r="C78" s="482"/>
      <c r="D78" s="482"/>
      <c r="E78" s="482"/>
      <c r="F78" s="483"/>
      <c r="G78" s="482"/>
      <c r="H78" s="482"/>
      <c r="I78" s="482"/>
      <c r="J78" s="482"/>
      <c r="K78" s="484"/>
      <c r="L78" s="485"/>
    </row>
    <row r="79" spans="1:12" ht="13.8" x14ac:dyDescent="0.25">
      <c r="A79" s="472" t="s">
        <v>10</v>
      </c>
      <c r="B79" s="291"/>
      <c r="C79" s="291"/>
      <c r="D79" s="291"/>
      <c r="E79" s="291"/>
      <c r="F79" s="294"/>
      <c r="G79" s="291"/>
      <c r="H79" s="291"/>
      <c r="I79" s="291"/>
      <c r="J79" s="291"/>
      <c r="K79" s="294"/>
      <c r="L79" s="486"/>
    </row>
    <row r="80" spans="1:12" ht="9.75" customHeight="1" x14ac:dyDescent="0.25">
      <c r="A80" s="294"/>
      <c r="B80" s="291"/>
      <c r="C80" s="291"/>
      <c r="D80" s="291"/>
      <c r="E80" s="291"/>
      <c r="F80" s="294"/>
      <c r="G80" s="291"/>
      <c r="H80" s="291"/>
      <c r="I80" s="291"/>
      <c r="J80" s="291"/>
      <c r="K80" s="294"/>
      <c r="L80" s="486"/>
    </row>
    <row r="81" spans="1:12" x14ac:dyDescent="0.25">
      <c r="A81" s="294" t="s">
        <v>88</v>
      </c>
      <c r="B81" s="291">
        <v>27</v>
      </c>
      <c r="C81" s="291">
        <v>0</v>
      </c>
      <c r="D81" s="291">
        <v>0</v>
      </c>
      <c r="E81" s="291">
        <v>0</v>
      </c>
      <c r="F81" s="294">
        <f t="shared" ref="F81:F89" si="14">SUM(B81:E81)</f>
        <v>27</v>
      </c>
      <c r="G81" s="290">
        <v>756</v>
      </c>
      <c r="H81" s="291">
        <v>0</v>
      </c>
      <c r="I81" s="291">
        <v>0</v>
      </c>
      <c r="J81" s="291">
        <v>0</v>
      </c>
      <c r="K81" s="294">
        <f t="shared" ref="K81:K89" si="15">SUM(G81:J81)</f>
        <v>756</v>
      </c>
      <c r="L81" s="294">
        <f t="shared" ref="L81:L89" si="16">F81+K81</f>
        <v>783</v>
      </c>
    </row>
    <row r="82" spans="1:12" x14ac:dyDescent="0.25">
      <c r="A82" s="294" t="s">
        <v>124</v>
      </c>
      <c r="B82" s="291">
        <v>0</v>
      </c>
      <c r="C82" s="291">
        <v>0</v>
      </c>
      <c r="D82" s="291">
        <v>0</v>
      </c>
      <c r="E82" s="291">
        <v>0</v>
      </c>
      <c r="F82" s="294">
        <f t="shared" si="14"/>
        <v>0</v>
      </c>
      <c r="G82" s="290">
        <v>153</v>
      </c>
      <c r="H82" s="291">
        <v>15</v>
      </c>
      <c r="I82" s="291">
        <v>0</v>
      </c>
      <c r="J82" s="291">
        <v>0</v>
      </c>
      <c r="K82" s="294">
        <f t="shared" si="15"/>
        <v>168</v>
      </c>
      <c r="L82" s="294">
        <f t="shared" si="16"/>
        <v>168</v>
      </c>
    </row>
    <row r="83" spans="1:12" x14ac:dyDescent="0.25">
      <c r="A83" s="294" t="s">
        <v>208</v>
      </c>
      <c r="B83" s="291">
        <v>0</v>
      </c>
      <c r="C83" s="291">
        <v>0</v>
      </c>
      <c r="D83" s="291">
        <v>0</v>
      </c>
      <c r="E83" s="291">
        <v>0</v>
      </c>
      <c r="F83" s="294">
        <f t="shared" si="14"/>
        <v>0</v>
      </c>
      <c r="G83" s="290">
        <v>0</v>
      </c>
      <c r="H83" s="291">
        <v>0</v>
      </c>
      <c r="I83" s="291">
        <v>0</v>
      </c>
      <c r="J83" s="291">
        <v>0</v>
      </c>
      <c r="K83" s="294">
        <f t="shared" si="15"/>
        <v>0</v>
      </c>
      <c r="L83" s="294">
        <f t="shared" si="16"/>
        <v>0</v>
      </c>
    </row>
    <row r="84" spans="1:12" x14ac:dyDescent="0.25">
      <c r="A84" s="294" t="s">
        <v>89</v>
      </c>
      <c r="B84" s="291">
        <v>19</v>
      </c>
      <c r="C84" s="291">
        <v>0</v>
      </c>
      <c r="D84" s="291">
        <v>0</v>
      </c>
      <c r="E84" s="291">
        <v>0</v>
      </c>
      <c r="F84" s="294">
        <f t="shared" si="14"/>
        <v>19</v>
      </c>
      <c r="G84" s="290">
        <v>14</v>
      </c>
      <c r="H84" s="291">
        <v>0</v>
      </c>
      <c r="I84" s="291">
        <v>0</v>
      </c>
      <c r="J84" s="291">
        <v>0</v>
      </c>
      <c r="K84" s="294">
        <f t="shared" si="15"/>
        <v>14</v>
      </c>
      <c r="L84" s="294">
        <f t="shared" si="16"/>
        <v>33</v>
      </c>
    </row>
    <row r="85" spans="1:12" x14ac:dyDescent="0.25">
      <c r="A85" s="294" t="s">
        <v>90</v>
      </c>
      <c r="B85" s="291">
        <v>0</v>
      </c>
      <c r="C85" s="291">
        <v>0</v>
      </c>
      <c r="D85" s="291">
        <v>0</v>
      </c>
      <c r="E85" s="291">
        <v>0</v>
      </c>
      <c r="F85" s="294">
        <f t="shared" si="14"/>
        <v>0</v>
      </c>
      <c r="G85" s="290">
        <v>32</v>
      </c>
      <c r="H85" s="291">
        <v>0</v>
      </c>
      <c r="I85" s="291">
        <v>0</v>
      </c>
      <c r="J85" s="291">
        <v>0</v>
      </c>
      <c r="K85" s="294">
        <f t="shared" si="15"/>
        <v>32</v>
      </c>
      <c r="L85" s="294">
        <f t="shared" si="16"/>
        <v>32</v>
      </c>
    </row>
    <row r="86" spans="1:12" x14ac:dyDescent="0.25">
      <c r="A86" s="294" t="s">
        <v>384</v>
      </c>
      <c r="B86" s="291">
        <v>23</v>
      </c>
      <c r="C86" s="291">
        <v>0</v>
      </c>
      <c r="D86" s="291">
        <v>0</v>
      </c>
      <c r="E86" s="291">
        <v>0</v>
      </c>
      <c r="F86" s="294">
        <f t="shared" si="14"/>
        <v>23</v>
      </c>
      <c r="G86" s="290">
        <v>55</v>
      </c>
      <c r="H86" s="291">
        <v>0</v>
      </c>
      <c r="I86" s="291">
        <v>0</v>
      </c>
      <c r="J86" s="291">
        <v>0</v>
      </c>
      <c r="K86" s="294">
        <f t="shared" si="15"/>
        <v>55</v>
      </c>
      <c r="L86" s="294">
        <f t="shared" si="16"/>
        <v>78</v>
      </c>
    </row>
    <row r="87" spans="1:12" x14ac:dyDescent="0.25">
      <c r="A87" s="294" t="s">
        <v>269</v>
      </c>
      <c r="B87" s="291"/>
      <c r="C87" s="291"/>
      <c r="D87" s="291"/>
      <c r="E87" s="291"/>
      <c r="F87" s="294">
        <f t="shared" si="14"/>
        <v>0</v>
      </c>
      <c r="G87" s="290"/>
      <c r="H87" s="291"/>
      <c r="I87" s="291"/>
      <c r="J87" s="291"/>
      <c r="K87" s="294">
        <f t="shared" si="15"/>
        <v>0</v>
      </c>
      <c r="L87" s="294">
        <f t="shared" si="16"/>
        <v>0</v>
      </c>
    </row>
    <row r="88" spans="1:12" x14ac:dyDescent="0.25">
      <c r="A88" s="294" t="s">
        <v>189</v>
      </c>
      <c r="B88" s="291">
        <v>44</v>
      </c>
      <c r="C88" s="291">
        <v>0</v>
      </c>
      <c r="D88" s="291">
        <v>0</v>
      </c>
      <c r="E88" s="291">
        <v>0</v>
      </c>
      <c r="F88" s="294">
        <f t="shared" si="14"/>
        <v>44</v>
      </c>
      <c r="G88" s="290">
        <v>535</v>
      </c>
      <c r="H88" s="291">
        <v>0</v>
      </c>
      <c r="I88" s="291">
        <v>0</v>
      </c>
      <c r="J88" s="291">
        <v>0</v>
      </c>
      <c r="K88" s="294">
        <f t="shared" si="15"/>
        <v>535</v>
      </c>
      <c r="L88" s="294">
        <f t="shared" si="16"/>
        <v>579</v>
      </c>
    </row>
    <row r="89" spans="1:12" x14ac:dyDescent="0.25">
      <c r="A89" s="294" t="s">
        <v>385</v>
      </c>
      <c r="B89" s="291">
        <v>0</v>
      </c>
      <c r="C89" s="291">
        <v>0</v>
      </c>
      <c r="D89" s="291">
        <v>0</v>
      </c>
      <c r="E89" s="291">
        <v>0</v>
      </c>
      <c r="F89" s="294">
        <f t="shared" si="14"/>
        <v>0</v>
      </c>
      <c r="G89" s="290">
        <v>6</v>
      </c>
      <c r="H89" s="291">
        <v>0</v>
      </c>
      <c r="I89" s="291">
        <v>0</v>
      </c>
      <c r="J89" s="291">
        <v>0</v>
      </c>
      <c r="K89" s="294">
        <f t="shared" si="15"/>
        <v>6</v>
      </c>
      <c r="L89" s="294">
        <f t="shared" si="16"/>
        <v>6</v>
      </c>
    </row>
    <row r="90" spans="1:12" x14ac:dyDescent="0.25">
      <c r="A90" s="294"/>
      <c r="B90" s="296"/>
      <c r="C90" s="296"/>
      <c r="D90" s="296"/>
      <c r="E90" s="296"/>
      <c r="F90" s="299"/>
      <c r="G90" s="296"/>
      <c r="H90" s="296"/>
      <c r="I90" s="296"/>
      <c r="J90" s="296"/>
      <c r="K90" s="299"/>
      <c r="L90" s="487"/>
    </row>
    <row r="91" spans="1:12" x14ac:dyDescent="0.25">
      <c r="A91" s="474" t="s">
        <v>0</v>
      </c>
      <c r="B91" s="296">
        <f t="shared" ref="B91:L91" si="17">SUM(B81:B89)</f>
        <v>113</v>
      </c>
      <c r="C91" s="296">
        <f t="shared" si="17"/>
        <v>0</v>
      </c>
      <c r="D91" s="296">
        <f t="shared" si="17"/>
        <v>0</v>
      </c>
      <c r="E91" s="296">
        <f t="shared" si="17"/>
        <v>0</v>
      </c>
      <c r="F91" s="299">
        <f t="shared" si="17"/>
        <v>113</v>
      </c>
      <c r="G91" s="295">
        <f t="shared" si="17"/>
        <v>1551</v>
      </c>
      <c r="H91" s="296">
        <f t="shared" si="17"/>
        <v>15</v>
      </c>
      <c r="I91" s="296">
        <f t="shared" si="17"/>
        <v>0</v>
      </c>
      <c r="J91" s="296">
        <f t="shared" si="17"/>
        <v>0</v>
      </c>
      <c r="K91" s="299">
        <f>SUM(K81:K89)</f>
        <v>1566</v>
      </c>
      <c r="L91" s="299">
        <f t="shared" si="17"/>
        <v>1679</v>
      </c>
    </row>
    <row r="92" spans="1:12" ht="10.5" customHeight="1" x14ac:dyDescent="0.25">
      <c r="A92" s="481"/>
      <c r="B92" s="488"/>
      <c r="C92" s="488"/>
      <c r="D92" s="488"/>
      <c r="E92" s="488"/>
      <c r="F92" s="489"/>
      <c r="G92" s="488"/>
      <c r="H92" s="488"/>
      <c r="I92" s="488"/>
      <c r="J92" s="488"/>
      <c r="K92" s="490"/>
      <c r="L92" s="491"/>
    </row>
    <row r="93" spans="1:12" ht="16.5" customHeight="1" x14ac:dyDescent="0.25">
      <c r="A93" s="472" t="s">
        <v>2</v>
      </c>
      <c r="B93" s="291"/>
      <c r="C93" s="291"/>
      <c r="D93" s="291"/>
      <c r="E93" s="291"/>
      <c r="F93" s="294"/>
      <c r="G93" s="291"/>
      <c r="H93" s="291"/>
      <c r="I93" s="291"/>
      <c r="J93" s="291"/>
      <c r="K93" s="294"/>
      <c r="L93" s="486"/>
    </row>
    <row r="94" spans="1:12" ht="9" customHeight="1" x14ac:dyDescent="0.25">
      <c r="A94" s="294"/>
      <c r="B94" s="291"/>
      <c r="C94" s="291"/>
      <c r="D94" s="291"/>
      <c r="E94" s="291"/>
      <c r="F94" s="294"/>
      <c r="G94" s="291"/>
      <c r="H94" s="291"/>
      <c r="I94" s="291"/>
      <c r="J94" s="291"/>
      <c r="K94" s="294"/>
      <c r="L94" s="486"/>
    </row>
    <row r="95" spans="1:12" ht="12.75" customHeight="1" x14ac:dyDescent="0.25">
      <c r="A95" s="294" t="s">
        <v>218</v>
      </c>
      <c r="B95" s="291">
        <v>0</v>
      </c>
      <c r="C95" s="291">
        <v>0</v>
      </c>
      <c r="D95" s="291">
        <v>0</v>
      </c>
      <c r="E95" s="291">
        <v>0</v>
      </c>
      <c r="F95" s="294">
        <f t="shared" ref="F95:F103" si="18">SUM(B95:E95)</f>
        <v>0</v>
      </c>
      <c r="G95" s="290">
        <v>266</v>
      </c>
      <c r="H95" s="291">
        <v>0</v>
      </c>
      <c r="I95" s="291">
        <v>0</v>
      </c>
      <c r="J95" s="291">
        <v>0</v>
      </c>
      <c r="K95" s="294">
        <f t="shared" ref="K95:K103" si="19">SUM(G95:J95)</f>
        <v>266</v>
      </c>
      <c r="L95" s="294">
        <f t="shared" ref="L95:L103" si="20">F95+K95</f>
        <v>266</v>
      </c>
    </row>
    <row r="96" spans="1:12" ht="12.75" customHeight="1" x14ac:dyDescent="0.25">
      <c r="A96" s="294" t="s">
        <v>91</v>
      </c>
      <c r="B96" s="291">
        <v>26</v>
      </c>
      <c r="C96" s="291">
        <v>0</v>
      </c>
      <c r="D96" s="291">
        <v>0</v>
      </c>
      <c r="E96" s="291">
        <v>0</v>
      </c>
      <c r="F96" s="294">
        <f t="shared" si="18"/>
        <v>26</v>
      </c>
      <c r="G96" s="290">
        <v>100</v>
      </c>
      <c r="H96" s="291">
        <v>0</v>
      </c>
      <c r="I96" s="291">
        <v>0</v>
      </c>
      <c r="J96" s="291">
        <v>0</v>
      </c>
      <c r="K96" s="294">
        <f t="shared" si="19"/>
        <v>100</v>
      </c>
      <c r="L96" s="294">
        <f t="shared" si="20"/>
        <v>126</v>
      </c>
    </row>
    <row r="97" spans="1:12" ht="12.75" customHeight="1" x14ac:dyDescent="0.25">
      <c r="A97" s="294" t="s">
        <v>135</v>
      </c>
      <c r="B97" s="291">
        <v>0</v>
      </c>
      <c r="C97" s="291">
        <v>0</v>
      </c>
      <c r="D97" s="291">
        <v>0</v>
      </c>
      <c r="E97" s="291">
        <v>0</v>
      </c>
      <c r="F97" s="294">
        <f t="shared" si="18"/>
        <v>0</v>
      </c>
      <c r="G97" s="290">
        <v>16</v>
      </c>
      <c r="H97" s="291">
        <v>0</v>
      </c>
      <c r="I97" s="291">
        <v>0</v>
      </c>
      <c r="J97" s="291">
        <v>0</v>
      </c>
      <c r="K97" s="294">
        <f t="shared" si="19"/>
        <v>16</v>
      </c>
      <c r="L97" s="294">
        <f t="shared" si="20"/>
        <v>16</v>
      </c>
    </row>
    <row r="98" spans="1:12" ht="12.75" customHeight="1" x14ac:dyDescent="0.25">
      <c r="A98" s="294" t="s">
        <v>386</v>
      </c>
      <c r="B98" s="291">
        <v>0</v>
      </c>
      <c r="C98" s="291">
        <v>0</v>
      </c>
      <c r="D98" s="291">
        <v>0</v>
      </c>
      <c r="E98" s="291">
        <v>0</v>
      </c>
      <c r="F98" s="294">
        <f t="shared" si="18"/>
        <v>0</v>
      </c>
      <c r="G98" s="290">
        <v>0</v>
      </c>
      <c r="H98" s="291">
        <v>0</v>
      </c>
      <c r="I98" s="291">
        <v>0</v>
      </c>
      <c r="J98" s="291">
        <v>0</v>
      </c>
      <c r="K98" s="294">
        <f t="shared" si="19"/>
        <v>0</v>
      </c>
      <c r="L98" s="294">
        <f t="shared" si="20"/>
        <v>0</v>
      </c>
    </row>
    <row r="99" spans="1:12" ht="12.75" customHeight="1" x14ac:dyDescent="0.25">
      <c r="A99" s="294" t="s">
        <v>92</v>
      </c>
      <c r="B99" s="291">
        <v>174</v>
      </c>
      <c r="C99" s="291">
        <v>0</v>
      </c>
      <c r="D99" s="291">
        <v>0</v>
      </c>
      <c r="E99" s="291">
        <v>0</v>
      </c>
      <c r="F99" s="294">
        <f t="shared" si="18"/>
        <v>174</v>
      </c>
      <c r="G99" s="290">
        <v>404</v>
      </c>
      <c r="H99" s="291">
        <v>0</v>
      </c>
      <c r="I99" s="291">
        <v>0</v>
      </c>
      <c r="J99" s="291">
        <v>0</v>
      </c>
      <c r="K99" s="294">
        <f t="shared" si="19"/>
        <v>404</v>
      </c>
      <c r="L99" s="294">
        <f t="shared" si="20"/>
        <v>578</v>
      </c>
    </row>
    <row r="100" spans="1:12" ht="12.75" customHeight="1" x14ac:dyDescent="0.25">
      <c r="A100" s="294" t="s">
        <v>270</v>
      </c>
      <c r="B100" s="291"/>
      <c r="C100" s="291"/>
      <c r="D100" s="291"/>
      <c r="E100" s="291"/>
      <c r="F100" s="294">
        <f t="shared" si="18"/>
        <v>0</v>
      </c>
      <c r="G100" s="290"/>
      <c r="H100" s="291"/>
      <c r="I100" s="291"/>
      <c r="J100" s="291"/>
      <c r="K100" s="294">
        <f t="shared" si="19"/>
        <v>0</v>
      </c>
      <c r="L100" s="294">
        <f t="shared" si="20"/>
        <v>0</v>
      </c>
    </row>
    <row r="101" spans="1:12" ht="12.75" customHeight="1" x14ac:dyDescent="0.25">
      <c r="A101" s="294" t="s">
        <v>387</v>
      </c>
      <c r="B101" s="291">
        <v>26</v>
      </c>
      <c r="C101" s="291">
        <v>0</v>
      </c>
      <c r="D101" s="291">
        <v>0</v>
      </c>
      <c r="E101" s="291">
        <v>0</v>
      </c>
      <c r="F101" s="294">
        <f t="shared" si="18"/>
        <v>26</v>
      </c>
      <c r="G101" s="290">
        <v>37</v>
      </c>
      <c r="H101" s="291">
        <v>2</v>
      </c>
      <c r="I101" s="291">
        <v>0</v>
      </c>
      <c r="J101" s="291">
        <v>0</v>
      </c>
      <c r="K101" s="294">
        <f t="shared" si="19"/>
        <v>39</v>
      </c>
      <c r="L101" s="294">
        <f t="shared" si="20"/>
        <v>65</v>
      </c>
    </row>
    <row r="102" spans="1:12" ht="12.75" customHeight="1" x14ac:dyDescent="0.25">
      <c r="A102" s="294" t="s">
        <v>297</v>
      </c>
      <c r="B102" s="291">
        <v>20</v>
      </c>
      <c r="C102" s="291">
        <v>0</v>
      </c>
      <c r="D102" s="291">
        <v>0</v>
      </c>
      <c r="E102" s="291">
        <v>0</v>
      </c>
      <c r="F102" s="294">
        <f t="shared" si="18"/>
        <v>20</v>
      </c>
      <c r="G102" s="290">
        <v>90</v>
      </c>
      <c r="H102" s="291">
        <v>0</v>
      </c>
      <c r="I102" s="291">
        <v>0</v>
      </c>
      <c r="J102" s="291">
        <v>0</v>
      </c>
      <c r="K102" s="294">
        <f t="shared" si="19"/>
        <v>90</v>
      </c>
      <c r="L102" s="294">
        <f t="shared" si="20"/>
        <v>110</v>
      </c>
    </row>
    <row r="103" spans="1:12" ht="12.75" customHeight="1" x14ac:dyDescent="0.25">
      <c r="A103" s="294" t="s">
        <v>93</v>
      </c>
      <c r="B103" s="291">
        <v>0</v>
      </c>
      <c r="C103" s="291">
        <v>0</v>
      </c>
      <c r="D103" s="291">
        <v>0</v>
      </c>
      <c r="E103" s="291">
        <v>0</v>
      </c>
      <c r="F103" s="294">
        <f t="shared" si="18"/>
        <v>0</v>
      </c>
      <c r="G103" s="290">
        <v>20</v>
      </c>
      <c r="H103" s="291">
        <v>0</v>
      </c>
      <c r="I103" s="291">
        <v>0</v>
      </c>
      <c r="J103" s="291">
        <v>0</v>
      </c>
      <c r="K103" s="294">
        <f t="shared" si="19"/>
        <v>20</v>
      </c>
      <c r="L103" s="294">
        <f t="shared" si="20"/>
        <v>20</v>
      </c>
    </row>
    <row r="104" spans="1:12" x14ac:dyDescent="0.25">
      <c r="A104" s="294"/>
      <c r="B104" s="296"/>
      <c r="C104" s="296"/>
      <c r="D104" s="296"/>
      <c r="E104" s="296"/>
      <c r="F104" s="299"/>
      <c r="G104" s="296"/>
      <c r="H104" s="296"/>
      <c r="I104" s="296"/>
      <c r="J104" s="296"/>
      <c r="K104" s="299"/>
      <c r="L104" s="487"/>
    </row>
    <row r="105" spans="1:12" x14ac:dyDescent="0.25">
      <c r="A105" s="474" t="s">
        <v>0</v>
      </c>
      <c r="B105" s="302">
        <f t="shared" ref="B105:L105" si="21">SUM(B95:B103)</f>
        <v>246</v>
      </c>
      <c r="C105" s="302">
        <f t="shared" si="21"/>
        <v>0</v>
      </c>
      <c r="D105" s="302">
        <f t="shared" si="21"/>
        <v>0</v>
      </c>
      <c r="E105" s="302">
        <f t="shared" si="21"/>
        <v>0</v>
      </c>
      <c r="F105" s="305">
        <f t="shared" si="21"/>
        <v>246</v>
      </c>
      <c r="G105" s="301">
        <f t="shared" si="21"/>
        <v>933</v>
      </c>
      <c r="H105" s="302">
        <f t="shared" si="21"/>
        <v>2</v>
      </c>
      <c r="I105" s="302">
        <f t="shared" si="21"/>
        <v>0</v>
      </c>
      <c r="J105" s="302">
        <f t="shared" si="21"/>
        <v>0</v>
      </c>
      <c r="K105" s="305">
        <f>SUM(K95:K103)</f>
        <v>935</v>
      </c>
      <c r="L105" s="305">
        <f t="shared" si="21"/>
        <v>1181</v>
      </c>
    </row>
    <row r="106" spans="1:12" ht="10.5" customHeight="1" x14ac:dyDescent="0.25">
      <c r="A106" s="294"/>
      <c r="B106" s="291"/>
      <c r="C106" s="291"/>
      <c r="D106" s="291"/>
      <c r="E106" s="291"/>
      <c r="F106" s="294"/>
      <c r="G106" s="291"/>
      <c r="H106" s="291"/>
      <c r="I106" s="291"/>
      <c r="J106" s="291"/>
      <c r="K106" s="294"/>
      <c r="L106" s="486"/>
    </row>
    <row r="107" spans="1:12" ht="13.8" x14ac:dyDescent="0.25">
      <c r="A107" s="472" t="s">
        <v>9</v>
      </c>
      <c r="B107" s="291"/>
      <c r="C107" s="291"/>
      <c r="D107" s="291"/>
      <c r="E107" s="291"/>
      <c r="F107" s="294"/>
      <c r="G107" s="291"/>
      <c r="H107" s="291"/>
      <c r="I107" s="291"/>
      <c r="J107" s="291"/>
      <c r="K107" s="294"/>
      <c r="L107" s="486"/>
    </row>
    <row r="108" spans="1:12" x14ac:dyDescent="0.25">
      <c r="A108" s="294"/>
      <c r="B108" s="291"/>
      <c r="C108" s="291"/>
      <c r="D108" s="291"/>
      <c r="E108" s="291"/>
      <c r="F108" s="294"/>
      <c r="G108" s="291"/>
      <c r="H108" s="291"/>
      <c r="I108" s="291"/>
      <c r="J108" s="291"/>
      <c r="K108" s="294"/>
      <c r="L108" s="486"/>
    </row>
    <row r="109" spans="1:12" x14ac:dyDescent="0.25">
      <c r="A109" s="294" t="s">
        <v>165</v>
      </c>
      <c r="B109" s="291">
        <v>0</v>
      </c>
      <c r="C109" s="291">
        <v>0</v>
      </c>
      <c r="D109" s="291">
        <v>0</v>
      </c>
      <c r="E109" s="291">
        <v>0</v>
      </c>
      <c r="F109" s="294">
        <f>SUM(B109:E109)</f>
        <v>0</v>
      </c>
      <c r="G109" s="290">
        <v>7</v>
      </c>
      <c r="H109" s="291">
        <v>0</v>
      </c>
      <c r="I109" s="291">
        <v>0</v>
      </c>
      <c r="J109" s="291">
        <v>0</v>
      </c>
      <c r="K109" s="294">
        <f>SUM(G109:J109)</f>
        <v>7</v>
      </c>
      <c r="L109" s="294">
        <f>F109+K109</f>
        <v>7</v>
      </c>
    </row>
    <row r="110" spans="1:12" x14ac:dyDescent="0.25">
      <c r="A110" s="294" t="s">
        <v>200</v>
      </c>
      <c r="B110" s="291"/>
      <c r="C110" s="291"/>
      <c r="D110" s="291"/>
      <c r="E110" s="291"/>
      <c r="F110" s="294">
        <f>SUM(B110:E110)</f>
        <v>0</v>
      </c>
      <c r="G110" s="290"/>
      <c r="H110" s="291"/>
      <c r="I110" s="291"/>
      <c r="J110" s="291"/>
      <c r="K110" s="294">
        <f>SUM(G110:J110)</f>
        <v>0</v>
      </c>
      <c r="L110" s="294">
        <f>F110+K110</f>
        <v>0</v>
      </c>
    </row>
    <row r="111" spans="1:12" x14ac:dyDescent="0.25">
      <c r="A111" s="294" t="s">
        <v>201</v>
      </c>
      <c r="B111" s="291">
        <v>0</v>
      </c>
      <c r="C111" s="291">
        <v>0</v>
      </c>
      <c r="D111" s="291">
        <v>0</v>
      </c>
      <c r="E111" s="291">
        <v>0</v>
      </c>
      <c r="F111" s="294">
        <f>SUM(B111:E111)</f>
        <v>0</v>
      </c>
      <c r="G111" s="290">
        <v>7</v>
      </c>
      <c r="H111" s="291">
        <v>0</v>
      </c>
      <c r="I111" s="291">
        <v>0</v>
      </c>
      <c r="J111" s="291">
        <v>0</v>
      </c>
      <c r="K111" s="294">
        <f>SUM(G111:J111)</f>
        <v>7</v>
      </c>
      <c r="L111" s="294">
        <f>F111+K111</f>
        <v>7</v>
      </c>
    </row>
    <row r="112" spans="1:12" x14ac:dyDescent="0.25">
      <c r="A112" s="294" t="s">
        <v>202</v>
      </c>
      <c r="B112" s="291">
        <v>0</v>
      </c>
      <c r="C112" s="291">
        <v>0</v>
      </c>
      <c r="D112" s="291">
        <v>0</v>
      </c>
      <c r="E112" s="291">
        <v>0</v>
      </c>
      <c r="F112" s="294">
        <f>SUM(B112:E112)</f>
        <v>0</v>
      </c>
      <c r="G112" s="290">
        <v>6</v>
      </c>
      <c r="H112" s="291">
        <v>0</v>
      </c>
      <c r="I112" s="291">
        <v>0</v>
      </c>
      <c r="J112" s="291">
        <v>0</v>
      </c>
      <c r="K112" s="294">
        <f>SUM(G112:J112)</f>
        <v>6</v>
      </c>
      <c r="L112" s="294">
        <f>F112+K112</f>
        <v>6</v>
      </c>
    </row>
    <row r="113" spans="1:12" x14ac:dyDescent="0.25">
      <c r="A113" s="294"/>
      <c r="B113" s="296"/>
      <c r="C113" s="296"/>
      <c r="D113" s="296"/>
      <c r="E113" s="296"/>
      <c r="F113" s="299"/>
      <c r="G113" s="296"/>
      <c r="H113" s="296"/>
      <c r="I113" s="296"/>
      <c r="J113" s="296"/>
      <c r="K113" s="299"/>
      <c r="L113" s="487"/>
    </row>
    <row r="114" spans="1:12" x14ac:dyDescent="0.25">
      <c r="A114" s="474" t="s">
        <v>0</v>
      </c>
      <c r="B114" s="302">
        <f t="shared" ref="B114:L114" si="22">SUM(B109:B112)</f>
        <v>0</v>
      </c>
      <c r="C114" s="302">
        <f t="shared" si="22"/>
        <v>0</v>
      </c>
      <c r="D114" s="302">
        <f t="shared" si="22"/>
        <v>0</v>
      </c>
      <c r="E114" s="302">
        <f t="shared" si="22"/>
        <v>0</v>
      </c>
      <c r="F114" s="305">
        <f t="shared" si="22"/>
        <v>0</v>
      </c>
      <c r="G114" s="301">
        <f t="shared" si="22"/>
        <v>20</v>
      </c>
      <c r="H114" s="302">
        <f t="shared" si="22"/>
        <v>0</v>
      </c>
      <c r="I114" s="302">
        <f t="shared" si="22"/>
        <v>0</v>
      </c>
      <c r="J114" s="302">
        <f t="shared" si="22"/>
        <v>0</v>
      </c>
      <c r="K114" s="305">
        <f t="shared" si="22"/>
        <v>20</v>
      </c>
      <c r="L114" s="305">
        <f t="shared" si="22"/>
        <v>20</v>
      </c>
    </row>
    <row r="115" spans="1:12" ht="9.75" customHeight="1" x14ac:dyDescent="0.25">
      <c r="A115" s="294"/>
      <c r="B115" s="291"/>
      <c r="C115" s="291"/>
      <c r="D115" s="291"/>
      <c r="E115" s="291"/>
      <c r="F115" s="294"/>
      <c r="G115" s="291"/>
      <c r="H115" s="291"/>
      <c r="I115" s="291"/>
      <c r="J115" s="291"/>
      <c r="K115" s="294"/>
      <c r="L115" s="486"/>
    </row>
    <row r="116" spans="1:12" ht="13.8" x14ac:dyDescent="0.25">
      <c r="A116" s="472" t="s">
        <v>36</v>
      </c>
      <c r="B116" s="291"/>
      <c r="C116" s="291"/>
      <c r="D116" s="291"/>
      <c r="E116" s="291"/>
      <c r="F116" s="294"/>
      <c r="G116" s="291"/>
      <c r="H116" s="291"/>
      <c r="I116" s="291"/>
      <c r="J116" s="291"/>
      <c r="K116" s="294"/>
      <c r="L116" s="486"/>
    </row>
    <row r="117" spans="1:12" x14ac:dyDescent="0.25">
      <c r="A117" s="294"/>
      <c r="B117" s="291"/>
      <c r="C117" s="291"/>
      <c r="D117" s="291"/>
      <c r="E117" s="291"/>
      <c r="F117" s="294"/>
      <c r="G117" s="291"/>
      <c r="H117" s="291"/>
      <c r="I117" s="291"/>
      <c r="J117" s="291"/>
      <c r="K117" s="294"/>
      <c r="L117" s="486"/>
    </row>
    <row r="118" spans="1:12" x14ac:dyDescent="0.25">
      <c r="A118" s="294" t="s">
        <v>127</v>
      </c>
      <c r="B118" s="291">
        <v>35</v>
      </c>
      <c r="C118" s="291">
        <v>33</v>
      </c>
      <c r="D118" s="291">
        <v>0</v>
      </c>
      <c r="E118" s="291">
        <v>0</v>
      </c>
      <c r="F118" s="294">
        <f>SUM(B118:E118)</f>
        <v>68</v>
      </c>
      <c r="G118" s="290">
        <v>98</v>
      </c>
      <c r="H118" s="291">
        <v>33</v>
      </c>
      <c r="I118" s="291">
        <v>0</v>
      </c>
      <c r="J118" s="291">
        <v>0</v>
      </c>
      <c r="K118" s="294">
        <f>SUM(G118:J118)</f>
        <v>131</v>
      </c>
      <c r="L118" s="294">
        <f>F118+K118</f>
        <v>199</v>
      </c>
    </row>
    <row r="119" spans="1:12" x14ac:dyDescent="0.25">
      <c r="A119" s="294" t="s">
        <v>94</v>
      </c>
      <c r="B119" s="291">
        <v>21</v>
      </c>
      <c r="C119" s="291">
        <v>0</v>
      </c>
      <c r="D119" s="291">
        <v>0</v>
      </c>
      <c r="E119" s="291">
        <v>0</v>
      </c>
      <c r="F119" s="294">
        <f>SUM(B119:E119)</f>
        <v>21</v>
      </c>
      <c r="G119" s="290">
        <v>22</v>
      </c>
      <c r="H119" s="291">
        <v>0</v>
      </c>
      <c r="I119" s="291">
        <v>0</v>
      </c>
      <c r="J119" s="291">
        <v>0</v>
      </c>
      <c r="K119" s="294">
        <f>SUM(G119:J119)</f>
        <v>22</v>
      </c>
      <c r="L119" s="294">
        <f>F119+K119</f>
        <v>43</v>
      </c>
    </row>
    <row r="120" spans="1:12" x14ac:dyDescent="0.25">
      <c r="A120" s="294"/>
      <c r="B120" s="296"/>
      <c r="C120" s="296"/>
      <c r="D120" s="296"/>
      <c r="E120" s="296"/>
      <c r="F120" s="299"/>
      <c r="G120" s="296"/>
      <c r="H120" s="296"/>
      <c r="I120" s="296"/>
      <c r="J120" s="296"/>
      <c r="K120" s="299"/>
      <c r="L120" s="487"/>
    </row>
    <row r="121" spans="1:12" x14ac:dyDescent="0.25">
      <c r="A121" s="474" t="s">
        <v>0</v>
      </c>
      <c r="B121" s="302">
        <f t="shared" ref="B121:L121" si="23">SUM(B118:B119)</f>
        <v>56</v>
      </c>
      <c r="C121" s="302">
        <f t="shared" si="23"/>
        <v>33</v>
      </c>
      <c r="D121" s="302">
        <f t="shared" si="23"/>
        <v>0</v>
      </c>
      <c r="E121" s="302">
        <f t="shared" si="23"/>
        <v>0</v>
      </c>
      <c r="F121" s="305">
        <f t="shared" si="23"/>
        <v>89</v>
      </c>
      <c r="G121" s="301">
        <f t="shared" si="23"/>
        <v>120</v>
      </c>
      <c r="H121" s="302">
        <f t="shared" si="23"/>
        <v>33</v>
      </c>
      <c r="I121" s="302">
        <f t="shared" si="23"/>
        <v>0</v>
      </c>
      <c r="J121" s="302">
        <f t="shared" si="23"/>
        <v>0</v>
      </c>
      <c r="K121" s="305">
        <f t="shared" si="23"/>
        <v>153</v>
      </c>
      <c r="L121" s="305">
        <f t="shared" si="23"/>
        <v>242</v>
      </c>
    </row>
    <row r="122" spans="1:12" ht="10.5" customHeight="1" x14ac:dyDescent="0.25">
      <c r="A122" s="294"/>
      <c r="B122" s="291"/>
      <c r="C122" s="291"/>
      <c r="D122" s="291"/>
      <c r="E122" s="291"/>
      <c r="F122" s="294"/>
      <c r="G122" s="291"/>
      <c r="H122" s="291"/>
      <c r="I122" s="291"/>
      <c r="J122" s="291"/>
      <c r="K122" s="294"/>
      <c r="L122" s="486"/>
    </row>
    <row r="123" spans="1:12" ht="13.8" x14ac:dyDescent="0.25">
      <c r="A123" s="472" t="s">
        <v>3</v>
      </c>
      <c r="B123" s="291"/>
      <c r="C123" s="291"/>
      <c r="D123" s="291"/>
      <c r="E123" s="291"/>
      <c r="F123" s="294"/>
      <c r="G123" s="291"/>
      <c r="H123" s="291"/>
      <c r="I123" s="291"/>
      <c r="J123" s="291"/>
      <c r="K123" s="294"/>
      <c r="L123" s="486"/>
    </row>
    <row r="124" spans="1:12" x14ac:dyDescent="0.25">
      <c r="A124" s="294"/>
      <c r="B124" s="291"/>
      <c r="C124" s="291"/>
      <c r="D124" s="291"/>
      <c r="E124" s="291"/>
      <c r="F124" s="294"/>
      <c r="G124" s="291"/>
      <c r="H124" s="291"/>
      <c r="I124" s="291"/>
      <c r="J124" s="291"/>
      <c r="K124" s="294">
        <f t="shared" ref="K124:K130" si="24">SUM(G124:J124)</f>
        <v>0</v>
      </c>
      <c r="L124" s="486">
        <f>+K124+F124</f>
        <v>0</v>
      </c>
    </row>
    <row r="125" spans="1:12" x14ac:dyDescent="0.25">
      <c r="A125" s="294"/>
      <c r="B125" s="291"/>
      <c r="C125" s="291"/>
      <c r="D125" s="291"/>
      <c r="E125" s="291"/>
      <c r="F125" s="294">
        <f t="shared" ref="F125:F130" si="25">SUM(B125:E125)</f>
        <v>0</v>
      </c>
      <c r="G125" s="290"/>
      <c r="H125" s="291"/>
      <c r="I125" s="291"/>
      <c r="J125" s="291"/>
      <c r="K125" s="294">
        <f t="shared" si="24"/>
        <v>0</v>
      </c>
      <c r="L125" s="294">
        <f t="shared" ref="L125:L130" si="26">F125+K125</f>
        <v>0</v>
      </c>
    </row>
    <row r="126" spans="1:12" x14ac:dyDescent="0.25">
      <c r="A126" s="294" t="s">
        <v>388</v>
      </c>
      <c r="B126" s="291">
        <v>599</v>
      </c>
      <c r="C126" s="291">
        <v>62</v>
      </c>
      <c r="D126" s="291">
        <v>0</v>
      </c>
      <c r="E126" s="291">
        <v>0</v>
      </c>
      <c r="F126" s="294">
        <f t="shared" si="25"/>
        <v>661</v>
      </c>
      <c r="G126" s="290">
        <v>779</v>
      </c>
      <c r="H126" s="291">
        <v>84</v>
      </c>
      <c r="I126" s="291">
        <v>0</v>
      </c>
      <c r="J126" s="291">
        <v>0</v>
      </c>
      <c r="K126" s="294">
        <f t="shared" si="24"/>
        <v>863</v>
      </c>
      <c r="L126" s="294">
        <f t="shared" si="26"/>
        <v>1524</v>
      </c>
    </row>
    <row r="127" spans="1:12" x14ac:dyDescent="0.25">
      <c r="A127" s="294" t="s">
        <v>389</v>
      </c>
      <c r="B127" s="291">
        <v>3</v>
      </c>
      <c r="C127" s="291">
        <v>0</v>
      </c>
      <c r="D127" s="291">
        <v>0</v>
      </c>
      <c r="E127" s="291">
        <v>0</v>
      </c>
      <c r="F127" s="294">
        <f t="shared" si="25"/>
        <v>3</v>
      </c>
      <c r="G127" s="290">
        <v>73</v>
      </c>
      <c r="H127" s="291">
        <v>0</v>
      </c>
      <c r="I127" s="291">
        <v>0</v>
      </c>
      <c r="J127" s="291">
        <v>0</v>
      </c>
      <c r="K127" s="294">
        <f t="shared" si="24"/>
        <v>73</v>
      </c>
      <c r="L127" s="294">
        <f t="shared" si="26"/>
        <v>76</v>
      </c>
    </row>
    <row r="128" spans="1:12" x14ac:dyDescent="0.25">
      <c r="A128" s="294" t="s">
        <v>120</v>
      </c>
      <c r="B128" s="291">
        <v>1</v>
      </c>
      <c r="C128" s="291">
        <v>0</v>
      </c>
      <c r="D128" s="291">
        <v>0</v>
      </c>
      <c r="E128" s="291">
        <v>0</v>
      </c>
      <c r="F128" s="294">
        <f t="shared" si="25"/>
        <v>1</v>
      </c>
      <c r="G128" s="290">
        <v>174</v>
      </c>
      <c r="H128" s="291">
        <v>47</v>
      </c>
      <c r="I128" s="291">
        <v>0</v>
      </c>
      <c r="J128" s="291">
        <v>0</v>
      </c>
      <c r="K128" s="294">
        <f t="shared" si="24"/>
        <v>221</v>
      </c>
      <c r="L128" s="294">
        <f t="shared" si="26"/>
        <v>222</v>
      </c>
    </row>
    <row r="129" spans="1:12" x14ac:dyDescent="0.25">
      <c r="A129" s="294" t="s">
        <v>273</v>
      </c>
      <c r="B129" s="291">
        <v>6</v>
      </c>
      <c r="C129" s="291">
        <v>5</v>
      </c>
      <c r="D129" s="291">
        <v>0</v>
      </c>
      <c r="E129" s="291">
        <v>0</v>
      </c>
      <c r="F129" s="294">
        <f t="shared" si="25"/>
        <v>11</v>
      </c>
      <c r="G129" s="290">
        <v>43</v>
      </c>
      <c r="H129" s="291">
        <v>0</v>
      </c>
      <c r="I129" s="291">
        <v>0</v>
      </c>
      <c r="J129" s="291">
        <v>0</v>
      </c>
      <c r="K129" s="294">
        <f t="shared" si="24"/>
        <v>43</v>
      </c>
      <c r="L129" s="294">
        <f t="shared" si="26"/>
        <v>54</v>
      </c>
    </row>
    <row r="130" spans="1:12" x14ac:dyDescent="0.25">
      <c r="A130" s="294" t="s">
        <v>95</v>
      </c>
      <c r="B130" s="291">
        <v>34</v>
      </c>
      <c r="C130" s="291">
        <v>15</v>
      </c>
      <c r="D130" s="291">
        <v>0</v>
      </c>
      <c r="E130" s="291">
        <v>0</v>
      </c>
      <c r="F130" s="294">
        <f t="shared" si="25"/>
        <v>49</v>
      </c>
      <c r="G130" s="290">
        <v>39</v>
      </c>
      <c r="H130" s="291">
        <v>3</v>
      </c>
      <c r="I130" s="291">
        <v>0</v>
      </c>
      <c r="J130" s="291">
        <v>0</v>
      </c>
      <c r="K130" s="294">
        <f t="shared" si="24"/>
        <v>42</v>
      </c>
      <c r="L130" s="294">
        <f t="shared" si="26"/>
        <v>91</v>
      </c>
    </row>
    <row r="131" spans="1:12" x14ac:dyDescent="0.25">
      <c r="A131" s="294"/>
      <c r="B131" s="296"/>
      <c r="C131" s="296"/>
      <c r="D131" s="296"/>
      <c r="E131" s="296"/>
      <c r="F131" s="299"/>
      <c r="G131" s="296"/>
      <c r="H131" s="296"/>
      <c r="I131" s="296"/>
      <c r="J131" s="296"/>
      <c r="K131" s="299"/>
      <c r="L131" s="487"/>
    </row>
    <row r="132" spans="1:12" x14ac:dyDescent="0.25">
      <c r="A132" s="474" t="s">
        <v>0</v>
      </c>
      <c r="B132" s="301">
        <f t="shared" ref="B132:L132" si="27">SUM(B125:B130)</f>
        <v>643</v>
      </c>
      <c r="C132" s="302">
        <f t="shared" si="27"/>
        <v>82</v>
      </c>
      <c r="D132" s="302">
        <f t="shared" si="27"/>
        <v>0</v>
      </c>
      <c r="E132" s="302">
        <f t="shared" si="27"/>
        <v>0</v>
      </c>
      <c r="F132" s="305">
        <f>SUM(F125:F130)</f>
        <v>725</v>
      </c>
      <c r="G132" s="301">
        <f t="shared" si="27"/>
        <v>1108</v>
      </c>
      <c r="H132" s="302">
        <f t="shared" si="27"/>
        <v>134</v>
      </c>
      <c r="I132" s="302">
        <f t="shared" si="27"/>
        <v>0</v>
      </c>
      <c r="J132" s="302">
        <f t="shared" si="27"/>
        <v>0</v>
      </c>
      <c r="K132" s="305">
        <f>SUM(K126:K130)</f>
        <v>1242</v>
      </c>
      <c r="L132" s="305">
        <f t="shared" si="27"/>
        <v>1967</v>
      </c>
    </row>
    <row r="133" spans="1:12" ht="9" customHeight="1" x14ac:dyDescent="0.25">
      <c r="A133" s="294"/>
      <c r="B133" s="291"/>
      <c r="C133" s="291"/>
      <c r="D133" s="291"/>
      <c r="E133" s="291"/>
      <c r="F133" s="294"/>
      <c r="G133" s="291"/>
      <c r="H133" s="291"/>
      <c r="I133" s="291"/>
      <c r="J133" s="291"/>
      <c r="K133" s="294"/>
      <c r="L133" s="486"/>
    </row>
    <row r="134" spans="1:12" ht="13.8" x14ac:dyDescent="0.25">
      <c r="A134" s="472" t="s">
        <v>8</v>
      </c>
      <c r="B134" s="291"/>
      <c r="C134" s="291"/>
      <c r="D134" s="291"/>
      <c r="E134" s="291"/>
      <c r="F134" s="294"/>
      <c r="G134" s="291"/>
      <c r="H134" s="291"/>
      <c r="I134" s="291"/>
      <c r="J134" s="291"/>
      <c r="K134" s="294"/>
      <c r="L134" s="486"/>
    </row>
    <row r="135" spans="1:12" ht="8.25" customHeight="1" x14ac:dyDescent="0.25">
      <c r="A135" s="294"/>
      <c r="B135" s="291"/>
      <c r="C135" s="291"/>
      <c r="D135" s="291"/>
      <c r="E135" s="291"/>
      <c r="F135" s="294"/>
      <c r="G135" s="291"/>
      <c r="H135" s="291"/>
      <c r="I135" s="291"/>
      <c r="J135" s="291"/>
      <c r="K135" s="294"/>
      <c r="L135" s="486"/>
    </row>
    <row r="136" spans="1:12" x14ac:dyDescent="0.25">
      <c r="A136" s="294" t="s">
        <v>390</v>
      </c>
      <c r="B136" s="291">
        <v>0</v>
      </c>
      <c r="C136" s="291">
        <v>0</v>
      </c>
      <c r="D136" s="291">
        <v>0</v>
      </c>
      <c r="E136" s="291">
        <v>0</v>
      </c>
      <c r="F136" s="294">
        <f>SUM(B136:E136)</f>
        <v>0</v>
      </c>
      <c r="G136" s="290">
        <v>0</v>
      </c>
      <c r="H136" s="291">
        <v>0</v>
      </c>
      <c r="I136" s="291">
        <v>0</v>
      </c>
      <c r="J136" s="291">
        <v>0</v>
      </c>
      <c r="K136" s="294">
        <f>SUM(G136:J136)</f>
        <v>0</v>
      </c>
      <c r="L136" s="294">
        <f>F136+K136</f>
        <v>0</v>
      </c>
    </row>
    <row r="137" spans="1:12" x14ac:dyDescent="0.25">
      <c r="A137" s="294" t="s">
        <v>105</v>
      </c>
      <c r="B137" s="291">
        <v>17</v>
      </c>
      <c r="C137" s="291">
        <v>1</v>
      </c>
      <c r="D137" s="291">
        <v>0</v>
      </c>
      <c r="E137" s="291">
        <v>0</v>
      </c>
      <c r="F137" s="294">
        <f>SUM(B137:E137)</f>
        <v>18</v>
      </c>
      <c r="G137" s="290">
        <v>39</v>
      </c>
      <c r="H137" s="291">
        <v>0</v>
      </c>
      <c r="I137" s="291">
        <v>0</v>
      </c>
      <c r="J137" s="291">
        <v>0</v>
      </c>
      <c r="K137" s="294">
        <f>SUM(G137:J137)</f>
        <v>39</v>
      </c>
      <c r="L137" s="294">
        <f>F137+K137</f>
        <v>57</v>
      </c>
    </row>
    <row r="138" spans="1:12" x14ac:dyDescent="0.25">
      <c r="A138" s="294" t="s">
        <v>291</v>
      </c>
      <c r="B138" s="291">
        <v>13</v>
      </c>
      <c r="C138" s="291">
        <v>0</v>
      </c>
      <c r="D138" s="291">
        <v>0</v>
      </c>
      <c r="E138" s="291">
        <v>0</v>
      </c>
      <c r="F138" s="294">
        <f>SUM(B138:E138)</f>
        <v>13</v>
      </c>
      <c r="G138" s="290">
        <v>5</v>
      </c>
      <c r="H138" s="291">
        <v>0</v>
      </c>
      <c r="I138" s="291">
        <v>0</v>
      </c>
      <c r="J138" s="291">
        <v>0</v>
      </c>
      <c r="K138" s="294">
        <f>SUM(G138:J138)</f>
        <v>5</v>
      </c>
      <c r="L138" s="294">
        <f>F138+K138</f>
        <v>18</v>
      </c>
    </row>
    <row r="139" spans="1:12" x14ac:dyDescent="0.25">
      <c r="A139" s="294"/>
      <c r="B139" s="296"/>
      <c r="C139" s="296"/>
      <c r="D139" s="296"/>
      <c r="E139" s="296"/>
      <c r="F139" s="299"/>
      <c r="G139" s="296"/>
      <c r="H139" s="296"/>
      <c r="I139" s="296"/>
      <c r="J139" s="296"/>
      <c r="K139" s="299"/>
      <c r="L139" s="487"/>
    </row>
    <row r="140" spans="1:12" x14ac:dyDescent="0.25">
      <c r="A140" s="474" t="s">
        <v>0</v>
      </c>
      <c r="B140" s="302">
        <f t="shared" ref="B140:L140" si="28">SUM(B136:B138)</f>
        <v>30</v>
      </c>
      <c r="C140" s="302">
        <f t="shared" si="28"/>
        <v>1</v>
      </c>
      <c r="D140" s="302">
        <f t="shared" si="28"/>
        <v>0</v>
      </c>
      <c r="E140" s="302">
        <f t="shared" si="28"/>
        <v>0</v>
      </c>
      <c r="F140" s="305">
        <f t="shared" si="28"/>
        <v>31</v>
      </c>
      <c r="G140" s="301">
        <f t="shared" si="28"/>
        <v>44</v>
      </c>
      <c r="H140" s="302">
        <f t="shared" si="28"/>
        <v>0</v>
      </c>
      <c r="I140" s="302">
        <f t="shared" si="28"/>
        <v>0</v>
      </c>
      <c r="J140" s="302">
        <f t="shared" si="28"/>
        <v>0</v>
      </c>
      <c r="K140" s="305">
        <f t="shared" si="28"/>
        <v>44</v>
      </c>
      <c r="L140" s="305">
        <f t="shared" si="28"/>
        <v>75</v>
      </c>
    </row>
    <row r="141" spans="1:12" ht="8.25" customHeight="1" x14ac:dyDescent="0.25">
      <c r="A141" s="294"/>
      <c r="B141" s="291"/>
      <c r="C141" s="291"/>
      <c r="D141" s="291"/>
      <c r="E141" s="291"/>
      <c r="F141" s="294"/>
      <c r="G141" s="291"/>
      <c r="H141" s="291"/>
      <c r="I141" s="291"/>
      <c r="J141" s="291"/>
      <c r="K141" s="294"/>
      <c r="L141" s="486"/>
    </row>
    <row r="142" spans="1:12" ht="15" customHeight="1" x14ac:dyDescent="0.25">
      <c r="A142" s="472" t="s">
        <v>7</v>
      </c>
      <c r="B142" s="291"/>
      <c r="C142" s="291"/>
      <c r="D142" s="291"/>
      <c r="E142" s="291"/>
      <c r="F142" s="294"/>
      <c r="G142" s="291"/>
      <c r="H142" s="291"/>
      <c r="I142" s="291"/>
      <c r="J142" s="291"/>
      <c r="K142" s="294"/>
      <c r="L142" s="486"/>
    </row>
    <row r="143" spans="1:12" ht="8.25" customHeight="1" x14ac:dyDescent="0.25">
      <c r="A143" s="294"/>
      <c r="B143" s="291"/>
      <c r="C143" s="291"/>
      <c r="D143" s="291"/>
      <c r="E143" s="291"/>
      <c r="F143" s="294"/>
      <c r="G143" s="291"/>
      <c r="H143" s="291"/>
      <c r="I143" s="291"/>
      <c r="J143" s="291"/>
      <c r="K143" s="294"/>
      <c r="L143" s="486"/>
    </row>
    <row r="144" spans="1:12" x14ac:dyDescent="0.25">
      <c r="A144" s="294" t="s">
        <v>96</v>
      </c>
      <c r="B144" s="291">
        <v>16</v>
      </c>
      <c r="C144" s="291">
        <v>0</v>
      </c>
      <c r="D144" s="291">
        <v>0</v>
      </c>
      <c r="E144" s="291">
        <v>0</v>
      </c>
      <c r="F144" s="294">
        <f>SUM(B144:E144)</f>
        <v>16</v>
      </c>
      <c r="G144" s="290">
        <v>1</v>
      </c>
      <c r="H144" s="291">
        <v>0</v>
      </c>
      <c r="I144" s="291">
        <v>0</v>
      </c>
      <c r="J144" s="291">
        <v>0</v>
      </c>
      <c r="K144" s="294">
        <f>SUM(G144:J144)</f>
        <v>1</v>
      </c>
      <c r="L144" s="294">
        <f>F144+K144</f>
        <v>17</v>
      </c>
    </row>
    <row r="145" spans="1:12" x14ac:dyDescent="0.25">
      <c r="A145" s="294" t="s">
        <v>212</v>
      </c>
      <c r="B145" s="291"/>
      <c r="C145" s="291"/>
      <c r="D145" s="291"/>
      <c r="E145" s="291"/>
      <c r="F145" s="294">
        <f>SUM(B145:E145)</f>
        <v>0</v>
      </c>
      <c r="G145" s="290"/>
      <c r="H145" s="291"/>
      <c r="I145" s="291"/>
      <c r="J145" s="291"/>
      <c r="K145" s="294">
        <f>SUM(G145:J145)</f>
        <v>0</v>
      </c>
      <c r="L145" s="294">
        <f>F145+K145</f>
        <v>0</v>
      </c>
    </row>
    <row r="146" spans="1:12" x14ac:dyDescent="0.25">
      <c r="A146" s="294"/>
      <c r="B146" s="296"/>
      <c r="C146" s="296"/>
      <c r="D146" s="296"/>
      <c r="E146" s="296"/>
      <c r="F146" s="299"/>
      <c r="G146" s="296"/>
      <c r="H146" s="296"/>
      <c r="I146" s="296"/>
      <c r="J146" s="296"/>
      <c r="K146" s="299"/>
      <c r="L146" s="487"/>
    </row>
    <row r="147" spans="1:12" x14ac:dyDescent="0.25">
      <c r="A147" s="474" t="s">
        <v>0</v>
      </c>
      <c r="B147" s="302">
        <f t="shared" ref="B147:L147" si="29">SUM(B144:B145)</f>
        <v>16</v>
      </c>
      <c r="C147" s="302">
        <f t="shared" si="29"/>
        <v>0</v>
      </c>
      <c r="D147" s="302">
        <f t="shared" si="29"/>
        <v>0</v>
      </c>
      <c r="E147" s="302">
        <f t="shared" si="29"/>
        <v>0</v>
      </c>
      <c r="F147" s="305">
        <f t="shared" si="29"/>
        <v>16</v>
      </c>
      <c r="G147" s="301">
        <f t="shared" si="29"/>
        <v>1</v>
      </c>
      <c r="H147" s="302">
        <f t="shared" si="29"/>
        <v>0</v>
      </c>
      <c r="I147" s="302">
        <f t="shared" si="29"/>
        <v>0</v>
      </c>
      <c r="J147" s="302">
        <f t="shared" si="29"/>
        <v>0</v>
      </c>
      <c r="K147" s="305">
        <f t="shared" si="29"/>
        <v>1</v>
      </c>
      <c r="L147" s="305">
        <f t="shared" si="29"/>
        <v>17</v>
      </c>
    </row>
    <row r="148" spans="1:12" ht="6.75" customHeight="1" thickBot="1" x14ac:dyDescent="0.3">
      <c r="A148" s="312"/>
      <c r="B148" s="310"/>
      <c r="C148" s="310"/>
      <c r="D148" s="310"/>
      <c r="E148" s="310"/>
      <c r="F148" s="312"/>
      <c r="G148" s="310"/>
      <c r="H148" s="310"/>
      <c r="I148" s="310"/>
      <c r="J148" s="310"/>
      <c r="K148" s="312"/>
      <c r="L148" s="492"/>
    </row>
    <row r="149" spans="1:12" ht="33.75" customHeight="1" thickBot="1" x14ac:dyDescent="0.3">
      <c r="A149" s="643" t="s">
        <v>382</v>
      </c>
      <c r="B149" s="643"/>
      <c r="C149" s="643"/>
      <c r="D149" s="643"/>
      <c r="E149" s="643"/>
      <c r="F149" s="643"/>
      <c r="G149" s="643"/>
      <c r="H149" s="643"/>
      <c r="I149" s="643"/>
      <c r="J149" s="643"/>
      <c r="K149" s="643"/>
      <c r="L149" s="643"/>
    </row>
    <row r="150" spans="1:12" ht="28.5" customHeight="1" thickBot="1" x14ac:dyDescent="0.35">
      <c r="A150" s="445"/>
      <c r="B150" s="446" t="s">
        <v>307</v>
      </c>
      <c r="C150" s="447"/>
      <c r="D150" s="447"/>
      <c r="E150" s="448"/>
      <c r="F150" s="449"/>
      <c r="G150" s="451" t="s">
        <v>308</v>
      </c>
      <c r="H150" s="451"/>
      <c r="I150" s="452"/>
      <c r="J150" s="452"/>
      <c r="K150" s="449"/>
      <c r="L150" s="453" t="s">
        <v>309</v>
      </c>
    </row>
    <row r="151" spans="1:12" ht="27" customHeight="1" x14ac:dyDescent="0.3">
      <c r="A151" s="454" t="s">
        <v>383</v>
      </c>
      <c r="B151" s="455" t="s">
        <v>310</v>
      </c>
      <c r="C151" s="456"/>
      <c r="D151" s="475" t="s">
        <v>311</v>
      </c>
      <c r="E151" s="456"/>
      <c r="F151" s="457" t="s">
        <v>30</v>
      </c>
      <c r="G151" s="455" t="s">
        <v>310</v>
      </c>
      <c r="H151" s="458"/>
      <c r="I151" s="458" t="s">
        <v>311</v>
      </c>
      <c r="J151" s="458"/>
      <c r="K151" s="457" t="s">
        <v>30</v>
      </c>
      <c r="L151" s="476" t="s">
        <v>30</v>
      </c>
    </row>
    <row r="152" spans="1:12" ht="48.6" thickBot="1" x14ac:dyDescent="0.3">
      <c r="A152" s="461" t="s">
        <v>374</v>
      </c>
      <c r="B152" s="462" t="s">
        <v>313</v>
      </c>
      <c r="C152" s="477" t="s">
        <v>314</v>
      </c>
      <c r="D152" s="463" t="s">
        <v>313</v>
      </c>
      <c r="E152" s="477" t="s">
        <v>314</v>
      </c>
      <c r="F152" s="478"/>
      <c r="G152" s="462" t="s">
        <v>313</v>
      </c>
      <c r="H152" s="477" t="s">
        <v>314</v>
      </c>
      <c r="I152" s="463" t="s">
        <v>313</v>
      </c>
      <c r="J152" s="477" t="s">
        <v>314</v>
      </c>
      <c r="K152" s="479"/>
      <c r="L152" s="480"/>
    </row>
    <row r="153" spans="1:12" ht="15.6" x14ac:dyDescent="0.25">
      <c r="A153" s="481"/>
      <c r="B153" s="482"/>
      <c r="C153" s="482"/>
      <c r="D153" s="482"/>
      <c r="E153" s="482"/>
      <c r="F153" s="483"/>
      <c r="G153" s="482"/>
      <c r="H153" s="482"/>
      <c r="I153" s="482"/>
      <c r="J153" s="482"/>
      <c r="K153" s="484"/>
      <c r="L153" s="485"/>
    </row>
    <row r="154" spans="1:12" ht="13.8" x14ac:dyDescent="0.25">
      <c r="A154" s="472" t="s">
        <v>4</v>
      </c>
      <c r="B154" s="291"/>
      <c r="C154" s="291"/>
      <c r="D154" s="291"/>
      <c r="E154" s="291"/>
      <c r="F154" s="294"/>
      <c r="G154" s="291"/>
      <c r="H154" s="291"/>
      <c r="I154" s="291"/>
      <c r="J154" s="291"/>
      <c r="K154" s="294"/>
      <c r="L154" s="486"/>
    </row>
    <row r="155" spans="1:12" ht="9.75" customHeight="1" x14ac:dyDescent="0.25">
      <c r="A155" s="294"/>
      <c r="B155" s="291"/>
      <c r="C155" s="291"/>
      <c r="D155" s="291"/>
      <c r="E155" s="291"/>
      <c r="F155" s="294"/>
      <c r="G155" s="291"/>
      <c r="H155" s="291"/>
      <c r="I155" s="291"/>
      <c r="J155" s="291"/>
      <c r="K155" s="294"/>
      <c r="L155" s="486"/>
    </row>
    <row r="156" spans="1:12" x14ac:dyDescent="0.25">
      <c r="A156" s="294" t="s">
        <v>133</v>
      </c>
      <c r="B156" s="291">
        <v>109</v>
      </c>
      <c r="C156" s="291">
        <v>0</v>
      </c>
      <c r="D156" s="291">
        <v>0</v>
      </c>
      <c r="E156" s="291">
        <v>0</v>
      </c>
      <c r="F156" s="294">
        <f>SUM(B156:E156)</f>
        <v>109</v>
      </c>
      <c r="G156" s="290">
        <v>3055</v>
      </c>
      <c r="H156" s="291">
        <v>0</v>
      </c>
      <c r="I156" s="291">
        <v>0</v>
      </c>
      <c r="J156" s="291">
        <v>0</v>
      </c>
      <c r="K156" s="294">
        <f>SUM(G156:J156)</f>
        <v>3055</v>
      </c>
      <c r="L156" s="294">
        <f>F156+K156</f>
        <v>3164</v>
      </c>
    </row>
    <row r="157" spans="1:12" x14ac:dyDescent="0.25">
      <c r="A157" s="294" t="s">
        <v>191</v>
      </c>
      <c r="B157" s="291"/>
      <c r="C157" s="291"/>
      <c r="D157" s="291"/>
      <c r="E157" s="291"/>
      <c r="F157" s="294">
        <f>SUM(B157:E157)</f>
        <v>0</v>
      </c>
      <c r="G157" s="290"/>
      <c r="H157" s="291"/>
      <c r="I157" s="291"/>
      <c r="J157" s="291"/>
      <c r="K157" s="294">
        <f>SUM(G157:J157)</f>
        <v>0</v>
      </c>
      <c r="L157" s="294">
        <f>F157+K157</f>
        <v>0</v>
      </c>
    </row>
    <row r="158" spans="1:12" x14ac:dyDescent="0.25">
      <c r="A158" s="294" t="s">
        <v>213</v>
      </c>
      <c r="B158" s="291"/>
      <c r="C158" s="291"/>
      <c r="D158" s="291"/>
      <c r="E158" s="291"/>
      <c r="F158" s="294">
        <f>SUM(B158:E158)</f>
        <v>0</v>
      </c>
      <c r="G158" s="290"/>
      <c r="H158" s="291"/>
      <c r="I158" s="291"/>
      <c r="J158" s="291"/>
      <c r="K158" s="294">
        <f>SUM(G158:J158)</f>
        <v>0</v>
      </c>
      <c r="L158" s="294">
        <f>F158+K158</f>
        <v>0</v>
      </c>
    </row>
    <row r="159" spans="1:12" x14ac:dyDescent="0.25">
      <c r="A159" s="294" t="s">
        <v>276</v>
      </c>
      <c r="B159" s="291"/>
      <c r="C159" s="291"/>
      <c r="D159" s="291"/>
      <c r="E159" s="291"/>
      <c r="F159" s="294">
        <f>SUM(B159:E159)</f>
        <v>0</v>
      </c>
      <c r="G159" s="290"/>
      <c r="H159" s="291"/>
      <c r="I159" s="291"/>
      <c r="J159" s="291"/>
      <c r="K159" s="294">
        <f>SUM(G159:J159)</f>
        <v>0</v>
      </c>
      <c r="L159" s="294">
        <f>F159+K159</f>
        <v>0</v>
      </c>
    </row>
    <row r="160" spans="1:12" x14ac:dyDescent="0.25">
      <c r="A160" s="294" t="s">
        <v>214</v>
      </c>
      <c r="B160" s="291"/>
      <c r="C160" s="291"/>
      <c r="D160" s="291"/>
      <c r="E160" s="291"/>
      <c r="F160" s="294">
        <f>SUM(B160:E160)</f>
        <v>0</v>
      </c>
      <c r="G160" s="290"/>
      <c r="H160" s="291"/>
      <c r="I160" s="291"/>
      <c r="J160" s="291"/>
      <c r="K160" s="294">
        <f>SUM(G160:J160)</f>
        <v>0</v>
      </c>
      <c r="L160" s="294">
        <f>F160+K160</f>
        <v>0</v>
      </c>
    </row>
    <row r="161" spans="1:12" x14ac:dyDescent="0.25">
      <c r="A161" s="294"/>
      <c r="B161" s="296"/>
      <c r="C161" s="296"/>
      <c r="D161" s="296"/>
      <c r="E161" s="296"/>
      <c r="F161" s="299"/>
      <c r="G161" s="296"/>
      <c r="H161" s="296"/>
      <c r="I161" s="296"/>
      <c r="J161" s="296"/>
      <c r="K161" s="299"/>
      <c r="L161" s="487"/>
    </row>
    <row r="162" spans="1:12" x14ac:dyDescent="0.25">
      <c r="A162" s="474" t="s">
        <v>0</v>
      </c>
      <c r="B162" s="302">
        <f t="shared" ref="B162:L162" si="30">SUM(B156:B160)</f>
        <v>109</v>
      </c>
      <c r="C162" s="302">
        <f t="shared" si="30"/>
        <v>0</v>
      </c>
      <c r="D162" s="302">
        <f t="shared" si="30"/>
        <v>0</v>
      </c>
      <c r="E162" s="302">
        <f t="shared" si="30"/>
        <v>0</v>
      </c>
      <c r="F162" s="305">
        <f t="shared" si="30"/>
        <v>109</v>
      </c>
      <c r="G162" s="301">
        <f t="shared" si="30"/>
        <v>3055</v>
      </c>
      <c r="H162" s="302">
        <f t="shared" si="30"/>
        <v>0</v>
      </c>
      <c r="I162" s="302">
        <f t="shared" si="30"/>
        <v>0</v>
      </c>
      <c r="J162" s="302">
        <f t="shared" si="30"/>
        <v>0</v>
      </c>
      <c r="K162" s="305">
        <f t="shared" si="30"/>
        <v>3055</v>
      </c>
      <c r="L162" s="305">
        <f t="shared" si="30"/>
        <v>3164</v>
      </c>
    </row>
    <row r="163" spans="1:12" ht="9.75" customHeight="1" x14ac:dyDescent="0.25">
      <c r="A163" s="294"/>
      <c r="B163" s="291"/>
      <c r="C163" s="291"/>
      <c r="D163" s="291"/>
      <c r="E163" s="291"/>
      <c r="F163" s="294"/>
      <c r="G163" s="291"/>
      <c r="H163" s="291"/>
      <c r="I163" s="291"/>
      <c r="J163" s="291"/>
      <c r="K163" s="294"/>
      <c r="L163" s="486"/>
    </row>
    <row r="164" spans="1:12" ht="13.8" x14ac:dyDescent="0.25">
      <c r="A164" s="472" t="s">
        <v>6</v>
      </c>
      <c r="B164" s="291"/>
      <c r="C164" s="291"/>
      <c r="D164" s="291"/>
      <c r="E164" s="291"/>
      <c r="F164" s="294"/>
      <c r="G164" s="291"/>
      <c r="H164" s="291"/>
      <c r="I164" s="291"/>
      <c r="J164" s="291"/>
      <c r="K164" s="294"/>
      <c r="L164" s="486"/>
    </row>
    <row r="165" spans="1:12" ht="10.5" customHeight="1" x14ac:dyDescent="0.25">
      <c r="A165" s="294"/>
      <c r="B165" s="291"/>
      <c r="C165" s="291"/>
      <c r="D165" s="291"/>
      <c r="E165" s="291"/>
      <c r="F165" s="294"/>
      <c r="G165" s="291"/>
      <c r="H165" s="291"/>
      <c r="I165" s="291"/>
      <c r="J165" s="291"/>
      <c r="K165" s="294"/>
      <c r="L165" s="486"/>
    </row>
    <row r="166" spans="1:12" x14ac:dyDescent="0.25">
      <c r="A166" s="294" t="s">
        <v>215</v>
      </c>
      <c r="B166" s="291"/>
      <c r="C166" s="291"/>
      <c r="D166" s="291"/>
      <c r="E166" s="291"/>
      <c r="F166" s="294">
        <f>SUM(B166:E166)</f>
        <v>0</v>
      </c>
      <c r="G166" s="290"/>
      <c r="H166" s="291"/>
      <c r="I166" s="291"/>
      <c r="J166" s="291"/>
      <c r="K166" s="294">
        <f>SUM(G166:J166)</f>
        <v>0</v>
      </c>
      <c r="L166" s="294">
        <f>F166+K166</f>
        <v>0</v>
      </c>
    </row>
    <row r="167" spans="1:12" x14ac:dyDescent="0.25">
      <c r="A167" s="294" t="s">
        <v>277</v>
      </c>
      <c r="B167" s="291"/>
      <c r="C167" s="291"/>
      <c r="D167" s="291"/>
      <c r="E167" s="291"/>
      <c r="F167" s="294">
        <f>SUM(B167:E167)</f>
        <v>0</v>
      </c>
      <c r="G167" s="290"/>
      <c r="H167" s="291"/>
      <c r="I167" s="291"/>
      <c r="J167" s="291"/>
      <c r="K167" s="294">
        <f>SUM(G167:J167)</f>
        <v>0</v>
      </c>
      <c r="L167" s="294">
        <f>F167+K167</f>
        <v>0</v>
      </c>
    </row>
    <row r="168" spans="1:12" x14ac:dyDescent="0.25">
      <c r="A168" s="294" t="s">
        <v>391</v>
      </c>
      <c r="B168" s="291">
        <v>118</v>
      </c>
      <c r="C168" s="291">
        <v>0</v>
      </c>
      <c r="D168" s="291">
        <v>0</v>
      </c>
      <c r="E168" s="291">
        <v>0</v>
      </c>
      <c r="F168" s="294">
        <f>SUM(B168:E168)</f>
        <v>118</v>
      </c>
      <c r="G168" s="290">
        <v>317</v>
      </c>
      <c r="H168" s="291">
        <v>0</v>
      </c>
      <c r="I168" s="291">
        <v>0</v>
      </c>
      <c r="J168" s="291">
        <v>0</v>
      </c>
      <c r="K168" s="294">
        <f>SUM(G168:J168)</f>
        <v>317</v>
      </c>
      <c r="L168" s="294">
        <f>F168+K168</f>
        <v>435</v>
      </c>
    </row>
    <row r="169" spans="1:12" x14ac:dyDescent="0.25">
      <c r="A169" s="294" t="s">
        <v>392</v>
      </c>
      <c r="B169" s="291">
        <v>76</v>
      </c>
      <c r="C169" s="291">
        <v>0</v>
      </c>
      <c r="D169" s="291">
        <v>0</v>
      </c>
      <c r="E169" s="291">
        <v>0</v>
      </c>
      <c r="F169" s="294">
        <f>SUM(B169:E169)</f>
        <v>76</v>
      </c>
      <c r="G169" s="290">
        <v>422</v>
      </c>
      <c r="H169" s="291">
        <v>3</v>
      </c>
      <c r="I169" s="291">
        <v>0</v>
      </c>
      <c r="J169" s="291">
        <v>0</v>
      </c>
      <c r="K169" s="294">
        <f>SUM(G169:J169)</f>
        <v>425</v>
      </c>
      <c r="L169" s="294">
        <f>F169+K169</f>
        <v>501</v>
      </c>
    </row>
    <row r="170" spans="1:12" x14ac:dyDescent="0.25">
      <c r="A170" s="294" t="s">
        <v>279</v>
      </c>
      <c r="B170" s="291"/>
      <c r="C170" s="291"/>
      <c r="D170" s="291"/>
      <c r="E170" s="291"/>
      <c r="F170" s="294">
        <f>SUM(B170:E170)</f>
        <v>0</v>
      </c>
      <c r="G170" s="290"/>
      <c r="H170" s="291"/>
      <c r="I170" s="291"/>
      <c r="J170" s="291"/>
      <c r="K170" s="294">
        <f>SUM(G170:J170)</f>
        <v>0</v>
      </c>
      <c r="L170" s="294">
        <f>F170+K170</f>
        <v>0</v>
      </c>
    </row>
    <row r="171" spans="1:12" ht="9" customHeight="1" x14ac:dyDescent="0.25">
      <c r="A171" s="294"/>
      <c r="B171" s="296"/>
      <c r="C171" s="296"/>
      <c r="D171" s="296"/>
      <c r="E171" s="296"/>
      <c r="F171" s="299"/>
      <c r="G171" s="296"/>
      <c r="H171" s="296"/>
      <c r="I171" s="296"/>
      <c r="J171" s="296"/>
      <c r="K171" s="299"/>
      <c r="L171" s="487"/>
    </row>
    <row r="172" spans="1:12" x14ac:dyDescent="0.25">
      <c r="A172" s="474" t="s">
        <v>0</v>
      </c>
      <c r="B172" s="302">
        <f t="shared" ref="B172:L172" si="31">SUM(B166:B170)</f>
        <v>194</v>
      </c>
      <c r="C172" s="302">
        <f t="shared" si="31"/>
        <v>0</v>
      </c>
      <c r="D172" s="302">
        <f t="shared" si="31"/>
        <v>0</v>
      </c>
      <c r="E172" s="302">
        <f t="shared" si="31"/>
        <v>0</v>
      </c>
      <c r="F172" s="305">
        <f t="shared" si="31"/>
        <v>194</v>
      </c>
      <c r="G172" s="301">
        <f t="shared" si="31"/>
        <v>739</v>
      </c>
      <c r="H172" s="302">
        <f t="shared" si="31"/>
        <v>3</v>
      </c>
      <c r="I172" s="302">
        <f t="shared" si="31"/>
        <v>0</v>
      </c>
      <c r="J172" s="302">
        <f t="shared" si="31"/>
        <v>0</v>
      </c>
      <c r="K172" s="305">
        <f>SUM(K166:K170)</f>
        <v>742</v>
      </c>
      <c r="L172" s="305">
        <f t="shared" si="31"/>
        <v>936</v>
      </c>
    </row>
    <row r="173" spans="1:12" ht="9.75" customHeight="1" x14ac:dyDescent="0.25">
      <c r="A173" s="294"/>
      <c r="B173" s="291"/>
      <c r="C173" s="291"/>
      <c r="D173" s="291"/>
      <c r="E173" s="291"/>
      <c r="F173" s="294"/>
      <c r="G173" s="291"/>
      <c r="H173" s="291"/>
      <c r="I173" s="291"/>
      <c r="J173" s="291"/>
      <c r="K173" s="294"/>
      <c r="L173" s="486"/>
    </row>
    <row r="174" spans="1:12" ht="13.8" x14ac:dyDescent="0.25">
      <c r="A174" s="472" t="s">
        <v>37</v>
      </c>
      <c r="B174" s="291"/>
      <c r="C174" s="291"/>
      <c r="D174" s="291"/>
      <c r="E174" s="291"/>
      <c r="F174" s="294"/>
      <c r="G174" s="291"/>
      <c r="H174" s="291"/>
      <c r="I174" s="291"/>
      <c r="J174" s="291"/>
      <c r="K174" s="294"/>
      <c r="L174" s="486"/>
    </row>
    <row r="175" spans="1:12" ht="10.5" customHeight="1" x14ac:dyDescent="0.25">
      <c r="A175" s="294"/>
      <c r="B175" s="291"/>
      <c r="C175" s="291"/>
      <c r="D175" s="291"/>
      <c r="E175" s="291"/>
      <c r="F175" s="294"/>
      <c r="G175" s="291"/>
      <c r="H175" s="291"/>
      <c r="I175" s="291"/>
      <c r="J175" s="291"/>
      <c r="K175" s="294"/>
      <c r="L175" s="486"/>
    </row>
    <row r="176" spans="1:12" x14ac:dyDescent="0.25">
      <c r="A176" s="294" t="s">
        <v>393</v>
      </c>
      <c r="B176" s="291">
        <v>7</v>
      </c>
      <c r="C176" s="291">
        <v>0</v>
      </c>
      <c r="D176" s="291">
        <v>0</v>
      </c>
      <c r="E176" s="291">
        <v>0</v>
      </c>
      <c r="F176" s="294">
        <f>SUM(B176:E176)</f>
        <v>7</v>
      </c>
      <c r="G176" s="290">
        <v>27</v>
      </c>
      <c r="H176" s="291">
        <v>0</v>
      </c>
      <c r="I176" s="291">
        <v>0</v>
      </c>
      <c r="J176" s="291">
        <v>0</v>
      </c>
      <c r="K176" s="294">
        <f>SUM(G176:J176)</f>
        <v>27</v>
      </c>
      <c r="L176" s="294">
        <f>F176+K176</f>
        <v>34</v>
      </c>
    </row>
    <row r="177" spans="1:12" x14ac:dyDescent="0.25">
      <c r="A177" s="294" t="s">
        <v>394</v>
      </c>
      <c r="B177" s="291">
        <v>27</v>
      </c>
      <c r="C177" s="291">
        <v>0</v>
      </c>
      <c r="D177" s="291">
        <v>0</v>
      </c>
      <c r="E177" s="291">
        <v>0</v>
      </c>
      <c r="F177" s="294">
        <f>SUM(B177:E177)</f>
        <v>27</v>
      </c>
      <c r="G177" s="290">
        <v>28</v>
      </c>
      <c r="H177" s="291">
        <v>0</v>
      </c>
      <c r="I177" s="291">
        <v>0</v>
      </c>
      <c r="J177" s="291">
        <v>0</v>
      </c>
      <c r="K177" s="294">
        <f>SUM(G177:J177)</f>
        <v>28</v>
      </c>
      <c r="L177" s="294">
        <f>F177+K177</f>
        <v>55</v>
      </c>
    </row>
    <row r="178" spans="1:12" ht="9.75" customHeight="1" x14ac:dyDescent="0.25">
      <c r="A178" s="294"/>
      <c r="B178" s="296"/>
      <c r="C178" s="296"/>
      <c r="D178" s="296"/>
      <c r="E178" s="296"/>
      <c r="F178" s="299"/>
      <c r="G178" s="296"/>
      <c r="H178" s="296"/>
      <c r="I178" s="296"/>
      <c r="J178" s="296"/>
      <c r="K178" s="299"/>
      <c r="L178" s="487"/>
    </row>
    <row r="179" spans="1:12" ht="13.8" thickBot="1" x14ac:dyDescent="0.3">
      <c r="A179" s="474" t="s">
        <v>0</v>
      </c>
      <c r="B179" s="310">
        <f t="shared" ref="B179:L179" si="32">SUM(B176:B177)</f>
        <v>34</v>
      </c>
      <c r="C179" s="310">
        <f t="shared" si="32"/>
        <v>0</v>
      </c>
      <c r="D179" s="310">
        <f t="shared" si="32"/>
        <v>0</v>
      </c>
      <c r="E179" s="310">
        <f t="shared" si="32"/>
        <v>0</v>
      </c>
      <c r="F179" s="312">
        <f t="shared" si="32"/>
        <v>34</v>
      </c>
      <c r="G179" s="309">
        <f t="shared" si="32"/>
        <v>55</v>
      </c>
      <c r="H179" s="310">
        <f t="shared" si="32"/>
        <v>0</v>
      </c>
      <c r="I179" s="310">
        <f t="shared" si="32"/>
        <v>0</v>
      </c>
      <c r="J179" s="310">
        <f t="shared" si="32"/>
        <v>0</v>
      </c>
      <c r="K179" s="312">
        <f t="shared" si="32"/>
        <v>55</v>
      </c>
      <c r="L179" s="312">
        <f t="shared" si="32"/>
        <v>89</v>
      </c>
    </row>
    <row r="180" spans="1:12" ht="11.25" customHeight="1" x14ac:dyDescent="0.25">
      <c r="A180" s="294"/>
      <c r="B180" s="291"/>
      <c r="C180" s="291"/>
      <c r="D180" s="291"/>
      <c r="E180" s="291"/>
      <c r="F180" s="294"/>
      <c r="G180" s="290"/>
      <c r="H180" s="291"/>
      <c r="I180" s="291"/>
      <c r="J180" s="291"/>
      <c r="K180" s="294"/>
      <c r="L180" s="486"/>
    </row>
    <row r="181" spans="1:12" ht="13.8" x14ac:dyDescent="0.25">
      <c r="A181" s="472" t="s">
        <v>5</v>
      </c>
      <c r="B181" s="291"/>
      <c r="C181" s="291"/>
      <c r="D181" s="291"/>
      <c r="E181" s="291"/>
      <c r="F181" s="294"/>
      <c r="G181" s="290"/>
      <c r="H181" s="291"/>
      <c r="I181" s="291"/>
      <c r="J181" s="291"/>
      <c r="K181" s="294"/>
      <c r="L181" s="486"/>
    </row>
    <row r="182" spans="1:12" x14ac:dyDescent="0.25">
      <c r="A182" s="294"/>
      <c r="B182" s="291"/>
      <c r="C182" s="291"/>
      <c r="D182" s="291"/>
      <c r="E182" s="291"/>
      <c r="F182" s="294"/>
      <c r="G182" s="290"/>
      <c r="H182" s="291"/>
      <c r="I182" s="291"/>
      <c r="J182" s="291"/>
      <c r="K182" s="294"/>
      <c r="L182" s="486"/>
    </row>
    <row r="183" spans="1:12" x14ac:dyDescent="0.25">
      <c r="A183" s="294" t="s">
        <v>216</v>
      </c>
      <c r="B183" s="291"/>
      <c r="C183" s="291"/>
      <c r="D183" s="291"/>
      <c r="E183" s="291"/>
      <c r="F183" s="294">
        <f>SUM(B183:E183)</f>
        <v>0</v>
      </c>
      <c r="G183" s="290"/>
      <c r="H183" s="291"/>
      <c r="I183" s="291"/>
      <c r="J183" s="291"/>
      <c r="K183" s="294">
        <f>SUM(G183:J183)</f>
        <v>0</v>
      </c>
      <c r="L183" s="294">
        <f>F183+K183</f>
        <v>0</v>
      </c>
    </row>
    <row r="184" spans="1:12" x14ac:dyDescent="0.25">
      <c r="A184" s="294" t="s">
        <v>194</v>
      </c>
      <c r="B184" s="291"/>
      <c r="C184" s="291"/>
      <c r="D184" s="291"/>
      <c r="E184" s="291"/>
      <c r="F184" s="294">
        <f>SUM(B184:E184)</f>
        <v>0</v>
      </c>
      <c r="G184" s="290"/>
      <c r="H184" s="291"/>
      <c r="I184" s="291"/>
      <c r="J184" s="291"/>
      <c r="K184" s="294">
        <f>SUM(G184:J184)</f>
        <v>0</v>
      </c>
      <c r="L184" s="294">
        <f>F184+K184</f>
        <v>0</v>
      </c>
    </row>
    <row r="185" spans="1:12" x14ac:dyDescent="0.25">
      <c r="A185" s="294" t="s">
        <v>74</v>
      </c>
      <c r="B185" s="291">
        <v>0</v>
      </c>
      <c r="C185" s="291">
        <v>0</v>
      </c>
      <c r="D185" s="291">
        <v>0</v>
      </c>
      <c r="E185" s="291">
        <v>0</v>
      </c>
      <c r="F185" s="294">
        <f>SUM(B185:E185)</f>
        <v>0</v>
      </c>
      <c r="G185" s="290">
        <v>55</v>
      </c>
      <c r="H185" s="291">
        <v>0</v>
      </c>
      <c r="I185" s="291">
        <v>0</v>
      </c>
      <c r="J185" s="291">
        <v>0</v>
      </c>
      <c r="K185" s="294">
        <f>SUM(G185:J185)</f>
        <v>55</v>
      </c>
      <c r="L185" s="294">
        <f>F185+K185</f>
        <v>55</v>
      </c>
    </row>
    <row r="186" spans="1:12" x14ac:dyDescent="0.25">
      <c r="A186" s="294" t="s">
        <v>280</v>
      </c>
      <c r="B186" s="291"/>
      <c r="C186" s="291"/>
      <c r="D186" s="291"/>
      <c r="E186" s="291"/>
      <c r="F186" s="294">
        <f>SUM(B186:E186)</f>
        <v>0</v>
      </c>
      <c r="G186" s="290"/>
      <c r="H186" s="291"/>
      <c r="I186" s="291"/>
      <c r="J186" s="291"/>
      <c r="K186" s="294">
        <f>SUM(G186:J186)</f>
        <v>0</v>
      </c>
      <c r="L186" s="294">
        <f>F186+K186</f>
        <v>0</v>
      </c>
    </row>
    <row r="187" spans="1:12" x14ac:dyDescent="0.25">
      <c r="A187" s="294" t="s">
        <v>395</v>
      </c>
      <c r="B187" s="291">
        <v>8</v>
      </c>
      <c r="C187" s="291">
        <v>17</v>
      </c>
      <c r="D187" s="291">
        <v>0</v>
      </c>
      <c r="E187" s="291">
        <v>0</v>
      </c>
      <c r="F187" s="294">
        <f>SUM(B187:E187)</f>
        <v>25</v>
      </c>
      <c r="G187" s="290">
        <v>52</v>
      </c>
      <c r="H187" s="291">
        <v>31</v>
      </c>
      <c r="I187" s="291">
        <v>0</v>
      </c>
      <c r="J187" s="291">
        <v>0</v>
      </c>
      <c r="K187" s="294">
        <f>SUM(G187:J187)</f>
        <v>83</v>
      </c>
      <c r="L187" s="294">
        <f>F187+K187</f>
        <v>108</v>
      </c>
    </row>
    <row r="188" spans="1:12" x14ac:dyDescent="0.25">
      <c r="A188" s="294"/>
      <c r="B188" s="296"/>
      <c r="C188" s="296"/>
      <c r="D188" s="296"/>
      <c r="E188" s="296"/>
      <c r="F188" s="299"/>
      <c r="G188" s="295"/>
      <c r="H188" s="296"/>
      <c r="I188" s="296"/>
      <c r="J188" s="296"/>
      <c r="K188" s="299"/>
      <c r="L188" s="487"/>
    </row>
    <row r="189" spans="1:12" x14ac:dyDescent="0.25">
      <c r="A189" s="474" t="s">
        <v>0</v>
      </c>
      <c r="B189" s="302">
        <f t="shared" ref="B189:L189" si="33">SUM(B183:B187)</f>
        <v>8</v>
      </c>
      <c r="C189" s="302">
        <f t="shared" si="33"/>
        <v>17</v>
      </c>
      <c r="D189" s="302">
        <f t="shared" si="33"/>
        <v>0</v>
      </c>
      <c r="E189" s="302">
        <f t="shared" si="33"/>
        <v>0</v>
      </c>
      <c r="F189" s="305">
        <f t="shared" si="33"/>
        <v>25</v>
      </c>
      <c r="G189" s="301">
        <f t="shared" si="33"/>
        <v>107</v>
      </c>
      <c r="H189" s="302">
        <f t="shared" si="33"/>
        <v>31</v>
      </c>
      <c r="I189" s="302">
        <f t="shared" si="33"/>
        <v>0</v>
      </c>
      <c r="J189" s="302">
        <f t="shared" si="33"/>
        <v>0</v>
      </c>
      <c r="K189" s="305">
        <f>SUM(K183:K187)</f>
        <v>138</v>
      </c>
      <c r="L189" s="305">
        <f t="shared" si="33"/>
        <v>163</v>
      </c>
    </row>
    <row r="190" spans="1:12" ht="11.25" customHeight="1" x14ac:dyDescent="0.25">
      <c r="A190" s="474"/>
      <c r="B190" s="291"/>
      <c r="C190" s="291"/>
      <c r="D190" s="291"/>
      <c r="E190" s="291"/>
      <c r="F190" s="294"/>
      <c r="G190" s="290"/>
      <c r="H190" s="291"/>
      <c r="I190" s="291"/>
      <c r="J190" s="291"/>
      <c r="K190" s="294"/>
      <c r="L190" s="486"/>
    </row>
    <row r="191" spans="1:12" ht="13.8" x14ac:dyDescent="0.25">
      <c r="A191" s="472" t="s">
        <v>14</v>
      </c>
      <c r="B191" s="291"/>
      <c r="C191" s="291"/>
      <c r="D191" s="291"/>
      <c r="E191" s="291"/>
      <c r="F191" s="294"/>
      <c r="G191" s="290"/>
      <c r="H191" s="291"/>
      <c r="I191" s="291"/>
      <c r="J191" s="291"/>
      <c r="K191" s="294"/>
      <c r="L191" s="486"/>
    </row>
    <row r="192" spans="1:12" x14ac:dyDescent="0.25">
      <c r="A192" s="294"/>
      <c r="B192" s="291"/>
      <c r="C192" s="291"/>
      <c r="D192" s="291"/>
      <c r="E192" s="291"/>
      <c r="F192" s="294"/>
      <c r="G192" s="290"/>
      <c r="H192" s="291"/>
      <c r="I192" s="291"/>
      <c r="J192" s="291"/>
      <c r="K192" s="294"/>
      <c r="L192" s="486"/>
    </row>
    <row r="193" spans="1:12" x14ac:dyDescent="0.25">
      <c r="A193" s="493" t="s">
        <v>282</v>
      </c>
      <c r="B193" s="291"/>
      <c r="C193" s="291"/>
      <c r="D193" s="291"/>
      <c r="E193" s="291"/>
      <c r="F193" s="294">
        <f t="shared" ref="F193:F201" si="34">SUM(B193:E193)</f>
        <v>0</v>
      </c>
      <c r="G193" s="290"/>
      <c r="H193" s="291"/>
      <c r="I193" s="291"/>
      <c r="J193" s="291"/>
      <c r="K193" s="294">
        <f>SUM(G193:J193)</f>
        <v>0</v>
      </c>
      <c r="L193" s="486">
        <f t="shared" ref="L193:L201" si="35">+K193+F193</f>
        <v>0</v>
      </c>
    </row>
    <row r="194" spans="1:12" x14ac:dyDescent="0.25">
      <c r="A194" s="294" t="s">
        <v>283</v>
      </c>
      <c r="B194" s="291"/>
      <c r="C194" s="291"/>
      <c r="D194" s="291"/>
      <c r="E194" s="291"/>
      <c r="F194" s="294">
        <f t="shared" si="34"/>
        <v>0</v>
      </c>
      <c r="G194" s="290"/>
      <c r="H194" s="291"/>
      <c r="I194" s="291"/>
      <c r="J194" s="291"/>
      <c r="K194" s="294">
        <f>SUM(G194:J194)</f>
        <v>0</v>
      </c>
      <c r="L194" s="486">
        <f t="shared" si="35"/>
        <v>0</v>
      </c>
    </row>
    <row r="195" spans="1:12" x14ac:dyDescent="0.25">
      <c r="A195" s="294" t="s">
        <v>97</v>
      </c>
      <c r="B195" s="291"/>
      <c r="C195" s="291"/>
      <c r="D195" s="291"/>
      <c r="E195" s="291"/>
      <c r="F195" s="294">
        <f t="shared" si="34"/>
        <v>0</v>
      </c>
      <c r="G195" s="290"/>
      <c r="H195" s="291"/>
      <c r="I195" s="291"/>
      <c r="J195" s="291"/>
      <c r="K195" s="294">
        <f>SUM(G195:J195)</f>
        <v>0</v>
      </c>
      <c r="L195" s="486">
        <f t="shared" si="35"/>
        <v>0</v>
      </c>
    </row>
    <row r="196" spans="1:12" x14ac:dyDescent="0.25">
      <c r="A196" s="294" t="s">
        <v>293</v>
      </c>
      <c r="B196" s="291"/>
      <c r="C196" s="291"/>
      <c r="D196" s="291"/>
      <c r="E196" s="291"/>
      <c r="F196" s="294">
        <f t="shared" si="34"/>
        <v>0</v>
      </c>
      <c r="G196" s="290"/>
      <c r="H196" s="291"/>
      <c r="I196" s="291"/>
      <c r="J196" s="291"/>
      <c r="K196" s="294">
        <f>SUM(G196:J196)</f>
        <v>0</v>
      </c>
      <c r="L196" s="486">
        <f t="shared" si="35"/>
        <v>0</v>
      </c>
    </row>
    <row r="197" spans="1:12" x14ac:dyDescent="0.25">
      <c r="A197" s="294" t="s">
        <v>134</v>
      </c>
      <c r="B197" s="291"/>
      <c r="C197" s="291"/>
      <c r="D197" s="291"/>
      <c r="E197" s="291"/>
      <c r="F197" s="294">
        <f t="shared" si="34"/>
        <v>0</v>
      </c>
      <c r="G197" s="290"/>
      <c r="H197" s="291"/>
      <c r="I197" s="291"/>
      <c r="J197" s="291"/>
      <c r="K197" s="294">
        <f>SUM(G197:J197)</f>
        <v>0</v>
      </c>
      <c r="L197" s="486">
        <f t="shared" si="35"/>
        <v>0</v>
      </c>
    </row>
    <row r="198" spans="1:12" x14ac:dyDescent="0.25">
      <c r="A198" s="294" t="s">
        <v>78</v>
      </c>
      <c r="B198" s="291">
        <v>24</v>
      </c>
      <c r="C198" s="291">
        <v>0</v>
      </c>
      <c r="D198" s="291">
        <v>0</v>
      </c>
      <c r="E198" s="291">
        <v>0</v>
      </c>
      <c r="F198" s="294">
        <f t="shared" si="34"/>
        <v>24</v>
      </c>
      <c r="G198" s="290">
        <v>1</v>
      </c>
      <c r="H198" s="291">
        <v>0</v>
      </c>
      <c r="I198" s="291">
        <v>0</v>
      </c>
      <c r="J198" s="291">
        <v>0</v>
      </c>
      <c r="K198" s="294">
        <v>0</v>
      </c>
      <c r="L198" s="486">
        <f t="shared" si="35"/>
        <v>24</v>
      </c>
    </row>
    <row r="199" spans="1:12" x14ac:dyDescent="0.25">
      <c r="A199" s="294" t="s">
        <v>285</v>
      </c>
      <c r="B199" s="291"/>
      <c r="C199" s="291"/>
      <c r="D199" s="291"/>
      <c r="E199" s="291"/>
      <c r="F199" s="294">
        <f t="shared" si="34"/>
        <v>0</v>
      </c>
      <c r="G199" s="290"/>
      <c r="H199" s="291"/>
      <c r="I199" s="291"/>
      <c r="J199" s="291"/>
      <c r="K199" s="294">
        <f>SUM(G199:J199)</f>
        <v>0</v>
      </c>
      <c r="L199" s="486">
        <f t="shared" si="35"/>
        <v>0</v>
      </c>
    </row>
    <row r="200" spans="1:12" x14ac:dyDescent="0.25">
      <c r="A200" s="294" t="s">
        <v>79</v>
      </c>
      <c r="B200" s="291">
        <v>0</v>
      </c>
      <c r="C200" s="291">
        <v>0</v>
      </c>
      <c r="D200" s="291">
        <v>0</v>
      </c>
      <c r="E200" s="291">
        <v>0</v>
      </c>
      <c r="F200" s="294">
        <f t="shared" si="34"/>
        <v>0</v>
      </c>
      <c r="G200" s="290">
        <v>0</v>
      </c>
      <c r="H200" s="291">
        <v>0</v>
      </c>
      <c r="I200" s="291">
        <v>0</v>
      </c>
      <c r="J200" s="291">
        <v>0</v>
      </c>
      <c r="K200" s="294">
        <f>SUM(G200:J200)</f>
        <v>0</v>
      </c>
      <c r="L200" s="486">
        <f t="shared" si="35"/>
        <v>0</v>
      </c>
    </row>
    <row r="201" spans="1:12" x14ac:dyDescent="0.25">
      <c r="A201" s="294" t="s">
        <v>80</v>
      </c>
      <c r="B201" s="291">
        <v>0</v>
      </c>
      <c r="C201" s="291">
        <v>0</v>
      </c>
      <c r="D201" s="291">
        <v>0</v>
      </c>
      <c r="E201" s="291">
        <v>0</v>
      </c>
      <c r="F201" s="294">
        <f t="shared" si="34"/>
        <v>0</v>
      </c>
      <c r="G201" s="290">
        <v>0</v>
      </c>
      <c r="H201" s="291">
        <v>0</v>
      </c>
      <c r="I201" s="291">
        <v>0</v>
      </c>
      <c r="J201" s="291">
        <v>0</v>
      </c>
      <c r="K201" s="294">
        <f>SUM(G201:J201)</f>
        <v>0</v>
      </c>
      <c r="L201" s="486">
        <f t="shared" si="35"/>
        <v>0</v>
      </c>
    </row>
    <row r="202" spans="1:12" x14ac:dyDescent="0.25">
      <c r="A202" s="294"/>
      <c r="B202" s="296"/>
      <c r="C202" s="296"/>
      <c r="D202" s="296"/>
      <c r="E202" s="296"/>
      <c r="F202" s="299"/>
      <c r="G202" s="295"/>
      <c r="H202" s="296"/>
      <c r="I202" s="296"/>
      <c r="J202" s="296"/>
      <c r="K202" s="299"/>
      <c r="L202" s="487"/>
    </row>
    <row r="203" spans="1:12" x14ac:dyDescent="0.25">
      <c r="A203" s="474" t="s">
        <v>0</v>
      </c>
      <c r="B203" s="302">
        <f t="shared" ref="B203:L203" si="36">SUM(B193:B201)</f>
        <v>24</v>
      </c>
      <c r="C203" s="302">
        <f t="shared" si="36"/>
        <v>0</v>
      </c>
      <c r="D203" s="302">
        <f t="shared" si="36"/>
        <v>0</v>
      </c>
      <c r="E203" s="302">
        <f t="shared" si="36"/>
        <v>0</v>
      </c>
      <c r="F203" s="305">
        <f t="shared" si="36"/>
        <v>24</v>
      </c>
      <c r="G203" s="301">
        <f t="shared" si="36"/>
        <v>1</v>
      </c>
      <c r="H203" s="302">
        <f t="shared" si="36"/>
        <v>0</v>
      </c>
      <c r="I203" s="302">
        <f t="shared" si="36"/>
        <v>0</v>
      </c>
      <c r="J203" s="302">
        <f t="shared" si="36"/>
        <v>0</v>
      </c>
      <c r="K203" s="305">
        <f t="shared" si="36"/>
        <v>0</v>
      </c>
      <c r="L203" s="305">
        <f t="shared" si="36"/>
        <v>24</v>
      </c>
    </row>
    <row r="204" spans="1:12" x14ac:dyDescent="0.25">
      <c r="A204" s="474"/>
      <c r="B204" s="291"/>
      <c r="C204" s="291"/>
      <c r="D204" s="291"/>
      <c r="E204" s="291"/>
      <c r="F204" s="294"/>
      <c r="G204" s="290"/>
      <c r="H204" s="291"/>
      <c r="I204" s="291"/>
      <c r="J204" s="291"/>
      <c r="K204" s="294"/>
      <c r="L204" s="486"/>
    </row>
    <row r="205" spans="1:12" ht="13.8" x14ac:dyDescent="0.25">
      <c r="A205" s="472" t="s">
        <v>13</v>
      </c>
      <c r="B205" s="291"/>
      <c r="C205" s="291"/>
      <c r="D205" s="291"/>
      <c r="E205" s="291"/>
      <c r="F205" s="294"/>
      <c r="G205" s="290"/>
      <c r="H205" s="291"/>
      <c r="I205" s="291"/>
      <c r="J205" s="291"/>
      <c r="K205" s="294"/>
      <c r="L205" s="486"/>
    </row>
    <row r="206" spans="1:12" x14ac:dyDescent="0.25">
      <c r="A206" s="294"/>
      <c r="B206" s="291"/>
      <c r="C206" s="291"/>
      <c r="D206" s="291"/>
      <c r="E206" s="291"/>
      <c r="F206" s="294"/>
      <c r="G206" s="290"/>
      <c r="H206" s="291"/>
      <c r="I206" s="291"/>
      <c r="J206" s="291"/>
      <c r="K206" s="294"/>
      <c r="L206" s="486"/>
    </row>
    <row r="207" spans="1:12" x14ac:dyDescent="0.25">
      <c r="A207" s="294" t="s">
        <v>170</v>
      </c>
      <c r="B207" s="291">
        <v>0</v>
      </c>
      <c r="C207" s="291">
        <v>0</v>
      </c>
      <c r="D207" s="291">
        <v>0</v>
      </c>
      <c r="E207" s="291">
        <v>0</v>
      </c>
      <c r="F207" s="294">
        <f>SUM(B207:E207)</f>
        <v>0</v>
      </c>
      <c r="G207" s="290">
        <v>112</v>
      </c>
      <c r="H207" s="291">
        <v>16</v>
      </c>
      <c r="I207" s="291">
        <v>0</v>
      </c>
      <c r="J207" s="291">
        <v>0</v>
      </c>
      <c r="K207" s="294">
        <f>SUM(G207:J207)</f>
        <v>128</v>
      </c>
      <c r="L207" s="294">
        <f>F207+K207</f>
        <v>128</v>
      </c>
    </row>
    <row r="208" spans="1:12" x14ac:dyDescent="0.25">
      <c r="A208" s="294" t="s">
        <v>113</v>
      </c>
      <c r="B208" s="291"/>
      <c r="C208" s="291"/>
      <c r="D208" s="291"/>
      <c r="E208" s="291"/>
      <c r="F208" s="294">
        <f>SUM(B208:E208)</f>
        <v>0</v>
      </c>
      <c r="G208" s="290"/>
      <c r="H208" s="291"/>
      <c r="I208" s="291"/>
      <c r="J208" s="291"/>
      <c r="K208" s="294">
        <f>SUM(G208:J208)</f>
        <v>0</v>
      </c>
      <c r="L208" s="294">
        <f>F208+K208</f>
        <v>0</v>
      </c>
    </row>
    <row r="209" spans="1:12" x14ac:dyDescent="0.25">
      <c r="A209" s="294" t="s">
        <v>77</v>
      </c>
      <c r="B209" s="291">
        <v>0</v>
      </c>
      <c r="C209" s="291">
        <v>0</v>
      </c>
      <c r="D209" s="291">
        <v>0</v>
      </c>
      <c r="E209" s="291">
        <v>0</v>
      </c>
      <c r="F209" s="294">
        <f>SUM(B209:E209)</f>
        <v>0</v>
      </c>
      <c r="G209" s="290">
        <v>90</v>
      </c>
      <c r="H209" s="291">
        <v>0</v>
      </c>
      <c r="I209" s="291">
        <v>0</v>
      </c>
      <c r="J209" s="291">
        <v>0</v>
      </c>
      <c r="K209" s="294">
        <f>SUM(G209:J209)</f>
        <v>90</v>
      </c>
      <c r="L209" s="294">
        <f>F209+K209</f>
        <v>90</v>
      </c>
    </row>
    <row r="210" spans="1:12" x14ac:dyDescent="0.25">
      <c r="A210" s="294" t="s">
        <v>119</v>
      </c>
      <c r="B210" s="291"/>
      <c r="C210" s="291"/>
      <c r="D210" s="291"/>
      <c r="E210" s="291"/>
      <c r="F210" s="294">
        <f>SUM(B210:E210)</f>
        <v>0</v>
      </c>
      <c r="G210" s="290"/>
      <c r="H210" s="291"/>
      <c r="I210" s="291"/>
      <c r="J210" s="291"/>
      <c r="K210" s="294">
        <f>SUM(G210:J210)</f>
        <v>0</v>
      </c>
      <c r="L210" s="294">
        <f>F210+K210</f>
        <v>0</v>
      </c>
    </row>
    <row r="211" spans="1:12" x14ac:dyDescent="0.25">
      <c r="A211" s="294"/>
      <c r="B211" s="296"/>
      <c r="C211" s="296"/>
      <c r="D211" s="296"/>
      <c r="E211" s="296"/>
      <c r="F211" s="299"/>
      <c r="G211" s="295"/>
      <c r="H211" s="296"/>
      <c r="I211" s="296"/>
      <c r="J211" s="296"/>
      <c r="K211" s="299"/>
      <c r="L211" s="487"/>
    </row>
    <row r="212" spans="1:12" x14ac:dyDescent="0.25">
      <c r="A212" s="494" t="s">
        <v>0</v>
      </c>
      <c r="B212" s="302">
        <f t="shared" ref="B212:L212" si="37">SUM(B207:B210)</f>
        <v>0</v>
      </c>
      <c r="C212" s="302">
        <f t="shared" si="37"/>
        <v>0</v>
      </c>
      <c r="D212" s="302">
        <f t="shared" si="37"/>
        <v>0</v>
      </c>
      <c r="E212" s="302">
        <f t="shared" si="37"/>
        <v>0</v>
      </c>
      <c r="F212" s="305">
        <f t="shared" si="37"/>
        <v>0</v>
      </c>
      <c r="G212" s="301">
        <f t="shared" si="37"/>
        <v>202</v>
      </c>
      <c r="H212" s="302">
        <f t="shared" si="37"/>
        <v>16</v>
      </c>
      <c r="I212" s="302">
        <f t="shared" si="37"/>
        <v>0</v>
      </c>
      <c r="J212" s="302">
        <f t="shared" si="37"/>
        <v>0</v>
      </c>
      <c r="K212" s="305">
        <f>SUM(K207:K210)</f>
        <v>218</v>
      </c>
      <c r="L212" s="305">
        <f t="shared" si="37"/>
        <v>218</v>
      </c>
    </row>
    <row r="213" spans="1:12" ht="6.75" customHeight="1" thickBot="1" x14ac:dyDescent="0.3">
      <c r="A213" s="294"/>
      <c r="B213" s="291"/>
      <c r="C213" s="291"/>
      <c r="D213" s="291"/>
      <c r="E213" s="291"/>
      <c r="F213" s="294"/>
      <c r="G213" s="290"/>
      <c r="H213" s="291"/>
      <c r="I213" s="291"/>
      <c r="J213" s="291"/>
      <c r="K213" s="294"/>
      <c r="L213" s="486"/>
    </row>
    <row r="214" spans="1:12" ht="13.8" thickBot="1" x14ac:dyDescent="0.3">
      <c r="A214" s="495" t="s">
        <v>30</v>
      </c>
      <c r="B214" s="496">
        <f t="shared" ref="B214:J214" si="38">SUM(B9:B212)/2</f>
        <v>2623</v>
      </c>
      <c r="C214" s="496">
        <f t="shared" si="38"/>
        <v>628</v>
      </c>
      <c r="D214" s="496">
        <f t="shared" si="38"/>
        <v>0</v>
      </c>
      <c r="E214" s="496">
        <f t="shared" si="38"/>
        <v>0</v>
      </c>
      <c r="F214" s="497">
        <f t="shared" si="38"/>
        <v>3251</v>
      </c>
      <c r="G214" s="498">
        <f t="shared" si="38"/>
        <v>10980</v>
      </c>
      <c r="H214" s="496">
        <f t="shared" si="38"/>
        <v>495</v>
      </c>
      <c r="I214" s="496">
        <f t="shared" si="38"/>
        <v>0</v>
      </c>
      <c r="J214" s="496">
        <f t="shared" si="38"/>
        <v>0</v>
      </c>
      <c r="K214" s="497">
        <f>SUM(K9:K212)/2</f>
        <v>11474</v>
      </c>
      <c r="L214" s="499">
        <f>+K214+F214</f>
        <v>14725</v>
      </c>
    </row>
    <row r="215" spans="1:12" ht="6" customHeight="1" x14ac:dyDescent="0.25">
      <c r="A215" s="307"/>
      <c r="B215" s="291"/>
      <c r="C215" s="291"/>
      <c r="D215" s="291"/>
      <c r="E215" s="291"/>
      <c r="F215" s="291"/>
      <c r="G215" s="291"/>
      <c r="H215" s="291"/>
      <c r="I215" s="291"/>
      <c r="J215" s="291"/>
      <c r="K215" s="291"/>
      <c r="L215" s="291"/>
    </row>
    <row r="216" spans="1:12" s="501" customFormat="1" ht="11.4" x14ac:dyDescent="0.2">
      <c r="A216" s="500" t="s">
        <v>396</v>
      </c>
    </row>
    <row r="217" spans="1:12" s="501" customFormat="1" ht="11.4" x14ac:dyDescent="0.2">
      <c r="A217" s="500" t="s">
        <v>397</v>
      </c>
      <c r="K217" s="501">
        <f>+K212+K203+K189+K179+K172+K162+K147+K140+K132+K121+K114+K105+K91+K72+K63+K54+K47+K35+K19</f>
        <v>11474</v>
      </c>
    </row>
    <row r="218" spans="1:12" x14ac:dyDescent="0.25">
      <c r="A218" s="502" t="s">
        <v>398</v>
      </c>
      <c r="G218" s="444">
        <f>SUM(H218:J218)/2</f>
        <v>11474</v>
      </c>
      <c r="H218" s="444">
        <f>SUM(K153:K212)</f>
        <v>8416</v>
      </c>
      <c r="I218" s="444">
        <f>SUM(K80:K147)</f>
        <v>7922</v>
      </c>
      <c r="J218" s="444">
        <f>SUM(K8:K72)</f>
        <v>6610</v>
      </c>
    </row>
  </sheetData>
  <mergeCells count="4">
    <mergeCell ref="A1:L1"/>
    <mergeCell ref="D3:E3"/>
    <mergeCell ref="A74:L74"/>
    <mergeCell ref="A149:L1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16" zoomScaleNormal="100" workbookViewId="0">
      <selection activeCell="F28" sqref="F28"/>
    </sheetView>
  </sheetViews>
  <sheetFormatPr defaultColWidth="9.109375" defaultRowHeight="13.2" x14ac:dyDescent="0.25"/>
  <cols>
    <col min="1" max="1" width="20.44140625" style="61" customWidth="1"/>
    <col min="2" max="2" width="24.33203125" style="24" customWidth="1"/>
    <col min="3" max="3" width="26.88671875" style="24" customWidth="1"/>
    <col min="4" max="4" width="24.33203125" style="24" customWidth="1"/>
    <col min="5" max="16384" width="9.109375" style="24"/>
  </cols>
  <sheetData>
    <row r="1" spans="1:4" ht="31.5" customHeight="1" x14ac:dyDescent="0.25">
      <c r="A1" s="611" t="s">
        <v>245</v>
      </c>
      <c r="B1" s="611"/>
      <c r="C1" s="611"/>
      <c r="D1" s="611"/>
    </row>
    <row r="2" spans="1:4" ht="26.4" x14ac:dyDescent="0.25">
      <c r="A2" s="57"/>
      <c r="B2" s="64" t="s">
        <v>26</v>
      </c>
      <c r="C2" s="64" t="s">
        <v>27</v>
      </c>
      <c r="D2" s="64" t="s">
        <v>30</v>
      </c>
    </row>
    <row r="3" spans="1:4" ht="25.5" customHeight="1" x14ac:dyDescent="0.25">
      <c r="A3" s="64" t="s">
        <v>48</v>
      </c>
      <c r="B3" s="58">
        <f>SUM('tav12345'!C6:F6)</f>
        <v>43506</v>
      </c>
      <c r="C3" s="58">
        <f>+'tav12345'!B6</f>
        <v>28553</v>
      </c>
      <c r="D3" s="58">
        <f>SUM(B3:C3)</f>
        <v>72059</v>
      </c>
    </row>
    <row r="4" spans="1:4" ht="25.5" customHeight="1" x14ac:dyDescent="0.25">
      <c r="A4" s="65" t="s">
        <v>28</v>
      </c>
      <c r="B4" s="289">
        <f>B3/D3</f>
        <v>0.60375525610957692</v>
      </c>
      <c r="C4" s="289">
        <f>C3/D3</f>
        <v>0.39624474389042313</v>
      </c>
      <c r="D4" s="19">
        <v>1</v>
      </c>
    </row>
    <row r="5" spans="1:4" ht="3" customHeight="1" x14ac:dyDescent="0.25">
      <c r="A5" s="98"/>
      <c r="B5" s="20"/>
      <c r="C5" s="20"/>
      <c r="D5" s="20"/>
    </row>
    <row r="6" spans="1:4" x14ac:dyDescent="0.25">
      <c r="A6" s="25" t="s">
        <v>108</v>
      </c>
      <c r="B6" s="59"/>
      <c r="C6" s="59"/>
      <c r="D6" s="59"/>
    </row>
    <row r="7" spans="1:4" ht="25.5" customHeight="1" x14ac:dyDescent="0.25">
      <c r="A7" s="25"/>
      <c r="B7" s="59"/>
      <c r="C7" s="59"/>
      <c r="D7" s="59"/>
    </row>
    <row r="8" spans="1:4" s="60" customFormat="1" ht="31.5" customHeight="1" x14ac:dyDescent="0.25">
      <c r="A8" s="611" t="s">
        <v>246</v>
      </c>
      <c r="B8" s="611"/>
      <c r="C8" s="611"/>
      <c r="D8" s="611"/>
    </row>
    <row r="9" spans="1:4" ht="26.4" x14ac:dyDescent="0.25">
      <c r="A9" s="57"/>
      <c r="B9" s="64" t="s">
        <v>26</v>
      </c>
      <c r="C9" s="64" t="s">
        <v>27</v>
      </c>
      <c r="D9" s="64" t="s">
        <v>30</v>
      </c>
    </row>
    <row r="10" spans="1:4" ht="25.5" customHeight="1" x14ac:dyDescent="0.25">
      <c r="A10" s="64" t="s">
        <v>48</v>
      </c>
      <c r="B10" s="58">
        <f>SUM('tav12345'!C16:F16)</f>
        <v>1004</v>
      </c>
      <c r="C10" s="58">
        <f>+'tav12345'!B16</f>
        <v>211</v>
      </c>
      <c r="D10" s="58">
        <f>SUM(B10:C10)</f>
        <v>1215</v>
      </c>
    </row>
    <row r="11" spans="1:4" ht="25.5" customHeight="1" x14ac:dyDescent="0.25">
      <c r="A11" s="65" t="s">
        <v>28</v>
      </c>
      <c r="B11" s="289">
        <f>B10/D10</f>
        <v>0.82633744855967073</v>
      </c>
      <c r="C11" s="289">
        <f>C10/D10</f>
        <v>0.17366255144032922</v>
      </c>
      <c r="D11" s="19">
        <v>1</v>
      </c>
    </row>
    <row r="12" spans="1:4" ht="3" customHeight="1" x14ac:dyDescent="0.25">
      <c r="A12" s="98"/>
      <c r="B12" s="20"/>
      <c r="C12" s="20"/>
      <c r="D12" s="20"/>
    </row>
    <row r="13" spans="1:4" x14ac:dyDescent="0.25">
      <c r="A13" s="25" t="s">
        <v>108</v>
      </c>
    </row>
    <row r="14" spans="1:4" ht="25.5" customHeight="1" x14ac:dyDescent="0.25">
      <c r="A14" s="25"/>
    </row>
    <row r="15" spans="1:4" ht="31.5" customHeight="1" x14ac:dyDescent="0.25">
      <c r="A15" s="611" t="s">
        <v>247</v>
      </c>
      <c r="B15" s="611"/>
      <c r="C15" s="611"/>
      <c r="D15" s="611"/>
    </row>
    <row r="16" spans="1:4" ht="0.75" customHeight="1" x14ac:dyDescent="0.25">
      <c r="B16" s="62"/>
      <c r="C16" s="62"/>
      <c r="D16" s="62"/>
    </row>
    <row r="17" spans="1:4" ht="26.4" x14ac:dyDescent="0.25">
      <c r="A17" s="57"/>
      <c r="B17" s="66" t="s">
        <v>26</v>
      </c>
      <c r="C17" s="66" t="s">
        <v>27</v>
      </c>
      <c r="D17" s="64" t="s">
        <v>30</v>
      </c>
    </row>
    <row r="18" spans="1:4" ht="25.5" customHeight="1" x14ac:dyDescent="0.25">
      <c r="A18" s="64" t="s">
        <v>48</v>
      </c>
      <c r="B18" s="58">
        <f>SUM('tav12345'!C26:F26)</f>
        <v>758</v>
      </c>
      <c r="C18" s="58">
        <f>+'tav12345'!B26</f>
        <v>497</v>
      </c>
      <c r="D18" s="58">
        <f>SUM(B18:C18)</f>
        <v>1255</v>
      </c>
    </row>
    <row r="19" spans="1:4" ht="25.5" customHeight="1" x14ac:dyDescent="0.25">
      <c r="A19" s="65" t="s">
        <v>28</v>
      </c>
      <c r="B19" s="289">
        <f>B18/D18</f>
        <v>0.60398406374501989</v>
      </c>
      <c r="C19" s="289">
        <f>C18/D18</f>
        <v>0.39601593625498011</v>
      </c>
      <c r="D19" s="19">
        <v>1</v>
      </c>
    </row>
    <row r="20" spans="1:4" ht="3" customHeight="1" x14ac:dyDescent="0.25">
      <c r="A20" s="98"/>
      <c r="B20" s="20"/>
      <c r="C20" s="20"/>
      <c r="D20" s="20"/>
    </row>
    <row r="21" spans="1:4" x14ac:dyDescent="0.25">
      <c r="A21" s="25" t="s">
        <v>108</v>
      </c>
    </row>
    <row r="22" spans="1:4" ht="25.5" customHeight="1" x14ac:dyDescent="0.25">
      <c r="A22" s="25"/>
    </row>
    <row r="23" spans="1:4" ht="31.5" customHeight="1" x14ac:dyDescent="0.25">
      <c r="A23" s="611" t="s">
        <v>248</v>
      </c>
      <c r="B23" s="611"/>
      <c r="C23" s="611"/>
      <c r="D23" s="611"/>
    </row>
    <row r="24" spans="1:4" ht="26.4" x14ac:dyDescent="0.25">
      <c r="A24" s="57"/>
      <c r="B24" s="64" t="s">
        <v>26</v>
      </c>
      <c r="C24" s="64" t="s">
        <v>27</v>
      </c>
      <c r="D24" s="64" t="s">
        <v>30</v>
      </c>
    </row>
    <row r="25" spans="1:4" ht="25.5" customHeight="1" x14ac:dyDescent="0.25">
      <c r="A25" s="64" t="s">
        <v>48</v>
      </c>
      <c r="B25" s="58">
        <f>SUM('tav12345'!C36:F36)</f>
        <v>43752</v>
      </c>
      <c r="C25" s="58">
        <f>+'tav12345'!B36</f>
        <v>28267</v>
      </c>
      <c r="D25" s="58">
        <f>SUM(B25:C25)</f>
        <v>72019</v>
      </c>
    </row>
    <row r="26" spans="1:4" ht="25.5" customHeight="1" x14ac:dyDescent="0.25">
      <c r="A26" s="65" t="s">
        <v>28</v>
      </c>
      <c r="B26" s="289">
        <f>B25/D25</f>
        <v>0.60750635249031504</v>
      </c>
      <c r="C26" s="289">
        <f>C25/D25</f>
        <v>0.39249364750968496</v>
      </c>
      <c r="D26" s="19">
        <v>1</v>
      </c>
    </row>
    <row r="27" spans="1:4" ht="3" customHeight="1" x14ac:dyDescent="0.25">
      <c r="A27" s="98"/>
      <c r="B27" s="20"/>
      <c r="C27" s="20"/>
      <c r="D27" s="20"/>
    </row>
    <row r="28" spans="1:4" ht="14.25" customHeight="1" x14ac:dyDescent="0.25">
      <c r="A28" s="25" t="s">
        <v>108</v>
      </c>
      <c r="B28" s="20"/>
      <c r="C28" s="20"/>
      <c r="D28" s="20"/>
    </row>
    <row r="29" spans="1:4" ht="25.5" customHeight="1" x14ac:dyDescent="0.25"/>
    <row r="30" spans="1:4" ht="31.5" customHeight="1" x14ac:dyDescent="0.25">
      <c r="A30" s="611" t="s">
        <v>249</v>
      </c>
      <c r="B30" s="611"/>
      <c r="C30" s="611"/>
      <c r="D30" s="611"/>
    </row>
    <row r="31" spans="1:4" ht="26.4" x14ac:dyDescent="0.25">
      <c r="A31" s="57"/>
      <c r="B31" s="64" t="s">
        <v>26</v>
      </c>
      <c r="C31" s="64" t="s">
        <v>27</v>
      </c>
      <c r="D31" s="64" t="s">
        <v>30</v>
      </c>
    </row>
    <row r="32" spans="1:4" ht="25.5" customHeight="1" x14ac:dyDescent="0.25">
      <c r="A32" s="64" t="s">
        <v>48</v>
      </c>
      <c r="B32" s="97">
        <f>SUM('tav12345'!C46:F46)</f>
        <v>246</v>
      </c>
      <c r="C32" s="97">
        <f>+'tav12345'!B46</f>
        <v>-286</v>
      </c>
      <c r="D32" s="97">
        <f>SUM(B32:C32)</f>
        <v>-40</v>
      </c>
    </row>
    <row r="33" spans="1:4" ht="3" customHeight="1" x14ac:dyDescent="0.25">
      <c r="A33" s="99"/>
      <c r="B33" s="100"/>
      <c r="C33" s="101"/>
      <c r="D33" s="100"/>
    </row>
    <row r="34" spans="1:4" x14ac:dyDescent="0.25">
      <c r="A34" s="25" t="s">
        <v>108</v>
      </c>
    </row>
    <row r="36" spans="1:4" x14ac:dyDescent="0.25">
      <c r="A36" s="9"/>
      <c r="B36" s="63"/>
      <c r="C36" s="63"/>
      <c r="D36" s="63"/>
    </row>
  </sheetData>
  <mergeCells count="5">
    <mergeCell ref="A23:D23"/>
    <mergeCell ref="A30:D30"/>
    <mergeCell ref="A1:D1"/>
    <mergeCell ref="A8:D8"/>
    <mergeCell ref="A15:D15"/>
  </mergeCells>
  <phoneticPr fontId="0" type="noConversion"/>
  <printOptions horizontalCentered="1"/>
  <pageMargins left="0.19685039370078741" right="0.19685039370078741"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sqref="A1:XFD1048576"/>
    </sheetView>
  </sheetViews>
  <sheetFormatPr defaultRowHeight="13.2" x14ac:dyDescent="0.25"/>
  <cols>
    <col min="1" max="1" width="23.109375" customWidth="1"/>
    <col min="2" max="13" width="10.109375" customWidth="1"/>
  </cols>
  <sheetData>
    <row r="1" spans="1:13" s="24" customFormat="1" ht="24" customHeight="1" thickBot="1" x14ac:dyDescent="0.3">
      <c r="A1" s="635" t="s">
        <v>399</v>
      </c>
      <c r="B1" s="635"/>
      <c r="C1" s="635"/>
      <c r="D1" s="635"/>
      <c r="E1" s="635"/>
      <c r="F1" s="635"/>
      <c r="G1" s="635"/>
      <c r="H1" s="635"/>
      <c r="I1" s="635"/>
      <c r="J1" s="635"/>
      <c r="K1" s="635"/>
      <c r="L1" s="635"/>
      <c r="M1" s="635"/>
    </row>
    <row r="2" spans="1:13" s="24" customFormat="1" ht="29.25" customHeight="1" thickBot="1" x14ac:dyDescent="0.3">
      <c r="A2" s="503"/>
      <c r="B2" s="504" t="s">
        <v>400</v>
      </c>
      <c r="C2" s="80"/>
      <c r="D2" s="80"/>
      <c r="E2" s="80"/>
      <c r="F2" s="80"/>
      <c r="G2" s="80"/>
      <c r="H2" s="80"/>
      <c r="I2" s="139"/>
      <c r="J2" s="399" t="s">
        <v>401</v>
      </c>
      <c r="K2" s="80"/>
      <c r="L2" s="80"/>
      <c r="M2" s="81"/>
    </row>
    <row r="3" spans="1:13" s="24" customFormat="1" ht="48" customHeight="1" thickBot="1" x14ac:dyDescent="0.3">
      <c r="A3" s="505" t="s">
        <v>402</v>
      </c>
      <c r="B3" s="506" t="s">
        <v>403</v>
      </c>
      <c r="C3" s="507" t="s">
        <v>404</v>
      </c>
      <c r="D3" s="507" t="s">
        <v>405</v>
      </c>
      <c r="E3" s="507" t="s">
        <v>406</v>
      </c>
      <c r="F3" s="507" t="s">
        <v>407</v>
      </c>
      <c r="G3" s="507" t="s">
        <v>408</v>
      </c>
      <c r="H3" s="507" t="s">
        <v>409</v>
      </c>
      <c r="I3" s="508" t="s">
        <v>30</v>
      </c>
      <c r="J3" s="509" t="s">
        <v>410</v>
      </c>
      <c r="K3" s="507" t="s">
        <v>411</v>
      </c>
      <c r="L3" s="507" t="s">
        <v>412</v>
      </c>
      <c r="M3" s="510" t="s">
        <v>413</v>
      </c>
    </row>
    <row r="4" spans="1:13" ht="18" customHeight="1" x14ac:dyDescent="0.25">
      <c r="A4" s="511" t="s">
        <v>414</v>
      </c>
      <c r="B4" s="512">
        <v>0</v>
      </c>
      <c r="C4" s="513">
        <v>0</v>
      </c>
      <c r="D4" s="513">
        <v>0</v>
      </c>
      <c r="E4" s="513">
        <v>1</v>
      </c>
      <c r="F4" s="513">
        <v>0</v>
      </c>
      <c r="G4" s="513">
        <v>0</v>
      </c>
      <c r="H4" s="513">
        <v>0</v>
      </c>
      <c r="I4" s="514">
        <f>SUM(B4:H4)</f>
        <v>1</v>
      </c>
      <c r="J4" s="515">
        <v>1</v>
      </c>
      <c r="K4" s="513">
        <v>0</v>
      </c>
      <c r="L4" s="513">
        <v>0</v>
      </c>
      <c r="M4" s="516">
        <v>0</v>
      </c>
    </row>
    <row r="5" spans="1:13" ht="18" customHeight="1" x14ac:dyDescent="0.25">
      <c r="A5" s="511" t="s">
        <v>415</v>
      </c>
      <c r="B5" s="517">
        <v>4</v>
      </c>
      <c r="C5" s="518">
        <v>0</v>
      </c>
      <c r="D5" s="518">
        <v>0</v>
      </c>
      <c r="E5" s="518">
        <v>1</v>
      </c>
      <c r="F5" s="518">
        <v>0</v>
      </c>
      <c r="G5" s="518">
        <v>0</v>
      </c>
      <c r="H5" s="518">
        <v>6</v>
      </c>
      <c r="I5" s="519">
        <f>SUM(B5:H5)</f>
        <v>11</v>
      </c>
      <c r="J5" s="520">
        <v>3</v>
      </c>
      <c r="K5" s="518">
        <v>1</v>
      </c>
      <c r="L5" s="518">
        <v>1</v>
      </c>
      <c r="M5" s="521">
        <v>0</v>
      </c>
    </row>
    <row r="6" spans="1:13" ht="18" customHeight="1" x14ac:dyDescent="0.25">
      <c r="A6" s="511" t="s">
        <v>416</v>
      </c>
      <c r="B6" s="517">
        <v>2</v>
      </c>
      <c r="C6" s="518">
        <v>2</v>
      </c>
      <c r="D6" s="518">
        <v>3</v>
      </c>
      <c r="E6" s="518">
        <v>1</v>
      </c>
      <c r="F6" s="518">
        <v>0</v>
      </c>
      <c r="G6" s="518">
        <v>0</v>
      </c>
      <c r="H6" s="518">
        <v>4</v>
      </c>
      <c r="I6" s="519">
        <f t="shared" ref="I6:I15" si="0">SUM(B6:H6)</f>
        <v>12</v>
      </c>
      <c r="J6" s="520">
        <v>1</v>
      </c>
      <c r="K6" s="518">
        <v>0</v>
      </c>
      <c r="L6" s="518">
        <v>1</v>
      </c>
      <c r="M6" s="521">
        <v>0</v>
      </c>
    </row>
    <row r="7" spans="1:13" ht="18" customHeight="1" x14ac:dyDescent="0.25">
      <c r="A7" s="511" t="s">
        <v>417</v>
      </c>
      <c r="B7" s="517">
        <v>1</v>
      </c>
      <c r="C7" s="518">
        <v>2</v>
      </c>
      <c r="D7" s="518">
        <v>2</v>
      </c>
      <c r="E7" s="518">
        <v>1</v>
      </c>
      <c r="F7" s="518">
        <v>1</v>
      </c>
      <c r="G7" s="518">
        <v>1</v>
      </c>
      <c r="H7" s="518">
        <v>5</v>
      </c>
      <c r="I7" s="519">
        <f t="shared" si="0"/>
        <v>13</v>
      </c>
      <c r="J7" s="520">
        <v>2</v>
      </c>
      <c r="K7" s="518">
        <v>1</v>
      </c>
      <c r="L7" s="518">
        <v>1</v>
      </c>
      <c r="M7" s="521">
        <v>0</v>
      </c>
    </row>
    <row r="8" spans="1:13" ht="18" customHeight="1" x14ac:dyDescent="0.25">
      <c r="A8" s="511" t="s">
        <v>418</v>
      </c>
      <c r="B8" s="517">
        <v>2</v>
      </c>
      <c r="C8" s="518">
        <v>1</v>
      </c>
      <c r="D8" s="518">
        <v>1</v>
      </c>
      <c r="E8" s="518">
        <v>0</v>
      </c>
      <c r="F8" s="518">
        <v>0</v>
      </c>
      <c r="G8" s="518">
        <v>0</v>
      </c>
      <c r="H8" s="518">
        <v>5</v>
      </c>
      <c r="I8" s="519">
        <f t="shared" si="0"/>
        <v>9</v>
      </c>
      <c r="J8" s="520">
        <v>1</v>
      </c>
      <c r="K8" s="518">
        <v>0</v>
      </c>
      <c r="L8" s="518">
        <v>0</v>
      </c>
      <c r="M8" s="521">
        <v>0</v>
      </c>
    </row>
    <row r="9" spans="1:13" ht="18" customHeight="1" x14ac:dyDescent="0.25">
      <c r="A9" s="511" t="s">
        <v>419</v>
      </c>
      <c r="B9" s="517">
        <v>10</v>
      </c>
      <c r="C9" s="518">
        <v>3</v>
      </c>
      <c r="D9" s="518">
        <v>4</v>
      </c>
      <c r="E9" s="518">
        <v>2</v>
      </c>
      <c r="F9" s="518">
        <v>1</v>
      </c>
      <c r="G9" s="518">
        <v>1</v>
      </c>
      <c r="H9" s="518">
        <v>5</v>
      </c>
      <c r="I9" s="519">
        <f t="shared" si="0"/>
        <v>26</v>
      </c>
      <c r="J9" s="520">
        <v>1</v>
      </c>
      <c r="K9" s="518">
        <v>0</v>
      </c>
      <c r="L9" s="518">
        <v>8</v>
      </c>
      <c r="M9" s="521">
        <v>0</v>
      </c>
    </row>
    <row r="10" spans="1:13" ht="18" customHeight="1" x14ac:dyDescent="0.25">
      <c r="A10" s="511" t="s">
        <v>420</v>
      </c>
      <c r="B10" s="517">
        <v>15</v>
      </c>
      <c r="C10" s="518">
        <v>9</v>
      </c>
      <c r="D10" s="518">
        <v>4</v>
      </c>
      <c r="E10" s="518">
        <v>6</v>
      </c>
      <c r="F10" s="518">
        <v>0</v>
      </c>
      <c r="G10" s="518">
        <v>0</v>
      </c>
      <c r="H10" s="518">
        <v>5</v>
      </c>
      <c r="I10" s="519">
        <f t="shared" si="0"/>
        <v>39</v>
      </c>
      <c r="J10" s="520">
        <v>4</v>
      </c>
      <c r="K10" s="518">
        <v>0</v>
      </c>
      <c r="L10" s="518">
        <v>7</v>
      </c>
      <c r="M10" s="521">
        <v>0</v>
      </c>
    </row>
    <row r="11" spans="1:13" ht="18" customHeight="1" x14ac:dyDescent="0.25">
      <c r="A11" s="511" t="s">
        <v>421</v>
      </c>
      <c r="B11" s="517">
        <v>19</v>
      </c>
      <c r="C11" s="518">
        <v>11</v>
      </c>
      <c r="D11" s="518">
        <v>4</v>
      </c>
      <c r="E11" s="518">
        <v>6</v>
      </c>
      <c r="F11" s="518">
        <v>1</v>
      </c>
      <c r="G11" s="518">
        <v>2</v>
      </c>
      <c r="H11" s="518">
        <v>9</v>
      </c>
      <c r="I11" s="519">
        <f t="shared" si="0"/>
        <v>52</v>
      </c>
      <c r="J11" s="520">
        <v>2</v>
      </c>
      <c r="K11" s="518">
        <v>1</v>
      </c>
      <c r="L11" s="518">
        <v>16</v>
      </c>
      <c r="M11" s="521">
        <v>0</v>
      </c>
    </row>
    <row r="12" spans="1:13" ht="18" customHeight="1" x14ac:dyDescent="0.25">
      <c r="A12" s="511" t="s">
        <v>422</v>
      </c>
      <c r="B12" s="517">
        <v>8</v>
      </c>
      <c r="C12" s="518">
        <v>1</v>
      </c>
      <c r="D12" s="518">
        <v>0</v>
      </c>
      <c r="E12" s="518">
        <v>4</v>
      </c>
      <c r="F12" s="518">
        <v>0</v>
      </c>
      <c r="G12" s="518">
        <v>3</v>
      </c>
      <c r="H12" s="518">
        <v>11</v>
      </c>
      <c r="I12" s="519">
        <f t="shared" si="0"/>
        <v>27</v>
      </c>
      <c r="J12" s="520">
        <v>1</v>
      </c>
      <c r="K12" s="518">
        <v>3</v>
      </c>
      <c r="L12" s="518">
        <v>3</v>
      </c>
      <c r="M12" s="521">
        <v>0</v>
      </c>
    </row>
    <row r="13" spans="1:13" ht="18" customHeight="1" x14ac:dyDescent="0.25">
      <c r="A13" s="511" t="s">
        <v>423</v>
      </c>
      <c r="B13" s="517">
        <v>10</v>
      </c>
      <c r="C13" s="518">
        <v>6</v>
      </c>
      <c r="D13" s="518">
        <v>1</v>
      </c>
      <c r="E13" s="518">
        <v>2</v>
      </c>
      <c r="F13" s="518">
        <v>0</v>
      </c>
      <c r="G13" s="518">
        <v>1</v>
      </c>
      <c r="H13" s="518">
        <v>4</v>
      </c>
      <c r="I13" s="519">
        <f t="shared" si="0"/>
        <v>24</v>
      </c>
      <c r="J13" s="520">
        <v>2</v>
      </c>
      <c r="K13" s="518">
        <v>1</v>
      </c>
      <c r="L13" s="518">
        <v>5</v>
      </c>
      <c r="M13" s="521">
        <v>0</v>
      </c>
    </row>
    <row r="14" spans="1:13" ht="18" customHeight="1" x14ac:dyDescent="0.25">
      <c r="A14" s="511" t="s">
        <v>424</v>
      </c>
      <c r="B14" s="517">
        <v>2</v>
      </c>
      <c r="C14" s="518">
        <v>3</v>
      </c>
      <c r="D14" s="518">
        <v>1</v>
      </c>
      <c r="E14" s="518">
        <v>2</v>
      </c>
      <c r="F14" s="518">
        <v>0</v>
      </c>
      <c r="G14" s="518">
        <v>0</v>
      </c>
      <c r="H14" s="518">
        <v>5</v>
      </c>
      <c r="I14" s="519">
        <f t="shared" si="0"/>
        <v>13</v>
      </c>
      <c r="J14" s="520">
        <v>0</v>
      </c>
      <c r="K14" s="518">
        <v>0</v>
      </c>
      <c r="L14" s="518">
        <v>1</v>
      </c>
      <c r="M14" s="521">
        <v>0</v>
      </c>
    </row>
    <row r="15" spans="1:13" ht="18" customHeight="1" thickBot="1" x14ac:dyDescent="0.3">
      <c r="A15" s="511" t="s">
        <v>425</v>
      </c>
      <c r="B15" s="517">
        <v>6</v>
      </c>
      <c r="C15" s="518">
        <v>2</v>
      </c>
      <c r="D15" s="518">
        <v>0</v>
      </c>
      <c r="E15" s="518">
        <v>0</v>
      </c>
      <c r="F15" s="518">
        <v>0</v>
      </c>
      <c r="G15" s="518">
        <v>0</v>
      </c>
      <c r="H15" s="518">
        <v>7</v>
      </c>
      <c r="I15" s="519">
        <f t="shared" si="0"/>
        <v>15</v>
      </c>
      <c r="J15" s="520">
        <v>0</v>
      </c>
      <c r="K15" s="518">
        <v>0</v>
      </c>
      <c r="L15" s="518">
        <v>1</v>
      </c>
      <c r="M15" s="521">
        <v>0</v>
      </c>
    </row>
    <row r="16" spans="1:13" s="525" customFormat="1" ht="18" customHeight="1" thickBot="1" x14ac:dyDescent="0.3">
      <c r="A16" s="522" t="s">
        <v>30</v>
      </c>
      <c r="B16" s="523">
        <f t="shared" ref="B16:H16" si="1">SUM(B4:B15)</f>
        <v>79</v>
      </c>
      <c r="C16" s="156">
        <f t="shared" si="1"/>
        <v>40</v>
      </c>
      <c r="D16" s="156">
        <f t="shared" si="1"/>
        <v>20</v>
      </c>
      <c r="E16" s="156">
        <f t="shared" si="1"/>
        <v>26</v>
      </c>
      <c r="F16" s="156">
        <f t="shared" si="1"/>
        <v>3</v>
      </c>
      <c r="G16" s="156">
        <f t="shared" si="1"/>
        <v>8</v>
      </c>
      <c r="H16" s="156">
        <f t="shared" si="1"/>
        <v>66</v>
      </c>
      <c r="I16" s="15">
        <f>SUM(B16:H16)</f>
        <v>242</v>
      </c>
      <c r="J16" s="396">
        <f>SUM(J4:J15)</f>
        <v>18</v>
      </c>
      <c r="K16" s="156">
        <f>SUM(K4:K15)</f>
        <v>7</v>
      </c>
      <c r="L16" s="156">
        <f>SUM(L4:L15)</f>
        <v>44</v>
      </c>
      <c r="M16" s="524">
        <f>SUM(M4:M15)</f>
        <v>0</v>
      </c>
    </row>
    <row r="17" spans="1:13" ht="6" customHeight="1" x14ac:dyDescent="0.25"/>
    <row r="18" spans="1:13" x14ac:dyDescent="0.25">
      <c r="A18" s="439" t="s">
        <v>426</v>
      </c>
      <c r="B18" s="526"/>
      <c r="C18" s="526"/>
      <c r="D18" s="526"/>
      <c r="E18" s="526"/>
    </row>
    <row r="20" spans="1:13" x14ac:dyDescent="0.25">
      <c r="B20" s="6"/>
      <c r="C20" s="6"/>
      <c r="D20" s="6"/>
      <c r="E20" s="6"/>
      <c r="F20" s="6"/>
      <c r="G20" s="6"/>
      <c r="H20" s="6"/>
      <c r="I20" s="6"/>
      <c r="J20" s="6"/>
      <c r="K20" s="6"/>
      <c r="L20" s="6"/>
      <c r="M20" s="6"/>
    </row>
    <row r="21" spans="1:13" x14ac:dyDescent="0.25">
      <c r="B21" s="6">
        <f>+B16-'[3]tav 3.2'!C62</f>
        <v>0</v>
      </c>
      <c r="C21" s="6">
        <f>+C16-'[3]tav 3.2'!D62</f>
        <v>0</v>
      </c>
      <c r="D21" s="6">
        <f>+D16-'[3]tav 3.2'!E62</f>
        <v>0</v>
      </c>
      <c r="E21" s="6">
        <f>+E16-'[3]tav 3.2'!F62</f>
        <v>0</v>
      </c>
      <c r="F21" s="6">
        <f>+F16-'[3]tav 3.2'!G62</f>
        <v>0</v>
      </c>
      <c r="G21" s="6">
        <f>+G16-'[3]tav 3.2'!H62</f>
        <v>0</v>
      </c>
      <c r="H21" s="6">
        <f>+H16-'[3]tav 3.2'!I62</f>
        <v>0</v>
      </c>
      <c r="I21" s="6">
        <f>+I16-'[3]tav 3.2'!J62</f>
        <v>0</v>
      </c>
      <c r="J21" s="6">
        <f>+J16-'[3]tav 3.2'!K62</f>
        <v>0</v>
      </c>
      <c r="K21" s="6">
        <f>+K16-'[3]tav 3.2'!L62</f>
        <v>0</v>
      </c>
      <c r="L21" s="6">
        <f>+L16-'[3]tav 3.2'!M62</f>
        <v>0</v>
      </c>
      <c r="M21" s="6">
        <f>+M16-'[3]tav 3.2'!N62</f>
        <v>0</v>
      </c>
    </row>
    <row r="22" spans="1:13" x14ac:dyDescent="0.25">
      <c r="B22" s="6"/>
      <c r="C22" s="6"/>
      <c r="D22" s="6"/>
      <c r="E22" s="6"/>
      <c r="F22" s="6"/>
      <c r="G22" s="6"/>
      <c r="H22" s="6"/>
      <c r="I22" s="6"/>
      <c r="J22" s="6"/>
      <c r="K22" s="6"/>
      <c r="L22" s="6"/>
      <c r="M22" s="6"/>
    </row>
  </sheetData>
  <mergeCells count="1">
    <mergeCell ref="A1:M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XFD1048576"/>
    </sheetView>
  </sheetViews>
  <sheetFormatPr defaultRowHeight="13.2" x14ac:dyDescent="0.25"/>
  <cols>
    <col min="1" max="1" width="3.5546875" style="574" customWidth="1"/>
    <col min="2" max="2" width="26.33203125" customWidth="1"/>
    <col min="5" max="5" width="10.6640625" customWidth="1"/>
    <col min="6" max="6" width="13.6640625" customWidth="1"/>
    <col min="7" max="7" width="10.109375" customWidth="1"/>
  </cols>
  <sheetData>
    <row r="1" spans="1:14" s="24" customFormat="1" ht="16.2" thickBot="1" x14ac:dyDescent="0.3">
      <c r="A1" s="646" t="s">
        <v>427</v>
      </c>
      <c r="B1" s="646"/>
      <c r="C1" s="646"/>
      <c r="D1" s="646"/>
      <c r="E1" s="646"/>
      <c r="F1" s="646"/>
      <c r="G1" s="646"/>
      <c r="H1" s="646"/>
      <c r="I1" s="646"/>
      <c r="J1" s="646"/>
      <c r="K1" s="646"/>
      <c r="L1" s="646"/>
      <c r="M1" s="646"/>
      <c r="N1" s="646"/>
    </row>
    <row r="2" spans="1:14" s="24" customFormat="1" ht="13.8" thickBot="1" x14ac:dyDescent="0.3">
      <c r="A2" s="82"/>
      <c r="B2" s="612" t="s">
        <v>428</v>
      </c>
      <c r="C2" s="400" t="s">
        <v>400</v>
      </c>
      <c r="D2" s="527"/>
      <c r="E2" s="527"/>
      <c r="F2" s="527"/>
      <c r="G2" s="527"/>
      <c r="H2" s="527"/>
      <c r="I2" s="527"/>
      <c r="J2" s="528"/>
      <c r="K2" s="400" t="s">
        <v>401</v>
      </c>
      <c r="L2" s="527"/>
      <c r="M2" s="527"/>
      <c r="N2" s="528"/>
    </row>
    <row r="3" spans="1:14" s="24" customFormat="1" ht="27" thickBot="1" x14ac:dyDescent="0.3">
      <c r="A3" s="505" t="s">
        <v>15</v>
      </c>
      <c r="B3" s="647"/>
      <c r="C3" s="529" t="s">
        <v>403</v>
      </c>
      <c r="D3" s="530" t="s">
        <v>404</v>
      </c>
      <c r="E3" s="530" t="s">
        <v>405</v>
      </c>
      <c r="F3" s="530" t="s">
        <v>429</v>
      </c>
      <c r="G3" s="530" t="s">
        <v>430</v>
      </c>
      <c r="H3" s="530" t="s">
        <v>408</v>
      </c>
      <c r="I3" s="531" t="s">
        <v>409</v>
      </c>
      <c r="J3" s="532" t="s">
        <v>30</v>
      </c>
      <c r="K3" s="533" t="s">
        <v>410</v>
      </c>
      <c r="L3" s="530" t="s">
        <v>411</v>
      </c>
      <c r="M3" s="530" t="s">
        <v>412</v>
      </c>
      <c r="N3" s="534" t="s">
        <v>431</v>
      </c>
    </row>
    <row r="4" spans="1:14" x14ac:dyDescent="0.25">
      <c r="A4" s="535">
        <v>1</v>
      </c>
      <c r="B4" s="536" t="s">
        <v>432</v>
      </c>
      <c r="C4" s="537">
        <v>1</v>
      </c>
      <c r="D4" s="538">
        <v>0</v>
      </c>
      <c r="E4" s="538">
        <v>1</v>
      </c>
      <c r="F4" s="538">
        <v>1</v>
      </c>
      <c r="G4" s="538">
        <v>0</v>
      </c>
      <c r="H4" s="538">
        <v>0</v>
      </c>
      <c r="I4" s="539">
        <v>2</v>
      </c>
      <c r="J4" s="540">
        <f>SUM(C4:I4)</f>
        <v>5</v>
      </c>
      <c r="K4" s="537">
        <v>2</v>
      </c>
      <c r="L4" s="538">
        <v>0</v>
      </c>
      <c r="M4" s="538">
        <v>1</v>
      </c>
      <c r="N4" s="541"/>
    </row>
    <row r="5" spans="1:14" x14ac:dyDescent="0.25">
      <c r="A5" s="535">
        <v>2</v>
      </c>
      <c r="B5" s="542" t="s">
        <v>433</v>
      </c>
      <c r="C5" s="537">
        <v>0</v>
      </c>
      <c r="D5" s="538">
        <v>2</v>
      </c>
      <c r="E5" s="538">
        <v>0</v>
      </c>
      <c r="F5" s="538">
        <v>0</v>
      </c>
      <c r="G5" s="538">
        <v>0</v>
      </c>
      <c r="H5" s="538">
        <v>1</v>
      </c>
      <c r="I5" s="539">
        <v>2</v>
      </c>
      <c r="J5" s="540">
        <f t="shared" ref="J5:J35" si="0">SUM(C5:I5)</f>
        <v>5</v>
      </c>
      <c r="K5" s="543">
        <v>0</v>
      </c>
      <c r="L5" s="544">
        <v>0</v>
      </c>
      <c r="M5" s="544">
        <v>2</v>
      </c>
      <c r="N5" s="545">
        <v>0</v>
      </c>
    </row>
    <row r="6" spans="1:14" x14ac:dyDescent="0.25">
      <c r="A6" s="535">
        <v>3</v>
      </c>
      <c r="B6" s="542" t="s">
        <v>264</v>
      </c>
      <c r="C6" s="537">
        <v>0</v>
      </c>
      <c r="D6" s="538">
        <v>3</v>
      </c>
      <c r="E6" s="538">
        <v>2</v>
      </c>
      <c r="F6" s="538">
        <v>1</v>
      </c>
      <c r="G6" s="538">
        <v>0</v>
      </c>
      <c r="H6" s="538">
        <v>0</v>
      </c>
      <c r="I6" s="539">
        <v>0</v>
      </c>
      <c r="J6" s="540">
        <f t="shared" si="0"/>
        <v>6</v>
      </c>
      <c r="K6" s="537">
        <v>0</v>
      </c>
      <c r="L6" s="538">
        <v>0</v>
      </c>
      <c r="M6" s="538">
        <v>0</v>
      </c>
      <c r="N6" s="541">
        <v>0</v>
      </c>
    </row>
    <row r="7" spans="1:14" x14ac:dyDescent="0.25">
      <c r="A7" s="535">
        <v>4</v>
      </c>
      <c r="B7" s="542" t="s">
        <v>434</v>
      </c>
      <c r="C7" s="543">
        <v>0</v>
      </c>
      <c r="D7" s="544">
        <v>1</v>
      </c>
      <c r="E7" s="544">
        <v>2</v>
      </c>
      <c r="F7" s="544">
        <v>0</v>
      </c>
      <c r="G7" s="544">
        <v>0</v>
      </c>
      <c r="H7" s="544">
        <v>0</v>
      </c>
      <c r="I7" s="546">
        <v>1</v>
      </c>
      <c r="J7" s="540">
        <f t="shared" si="0"/>
        <v>4</v>
      </c>
      <c r="K7" s="543">
        <v>0</v>
      </c>
      <c r="L7" s="544">
        <v>0</v>
      </c>
      <c r="M7" s="544">
        <v>1</v>
      </c>
      <c r="N7" s="545">
        <v>0</v>
      </c>
    </row>
    <row r="8" spans="1:14" x14ac:dyDescent="0.25">
      <c r="A8" s="535">
        <v>5</v>
      </c>
      <c r="B8" s="542" t="s">
        <v>435</v>
      </c>
      <c r="C8" s="537">
        <v>0</v>
      </c>
      <c r="D8" s="538">
        <v>0</v>
      </c>
      <c r="E8" s="538">
        <v>1</v>
      </c>
      <c r="F8" s="538">
        <v>0</v>
      </c>
      <c r="G8" s="538">
        <v>0</v>
      </c>
      <c r="H8" s="538">
        <v>0</v>
      </c>
      <c r="I8" s="539">
        <v>1</v>
      </c>
      <c r="J8" s="540">
        <f t="shared" si="0"/>
        <v>2</v>
      </c>
      <c r="K8" s="537">
        <v>0</v>
      </c>
      <c r="L8" s="538">
        <v>0</v>
      </c>
      <c r="M8" s="538">
        <v>1</v>
      </c>
      <c r="N8" s="541">
        <v>0</v>
      </c>
    </row>
    <row r="9" spans="1:14" x14ac:dyDescent="0.25">
      <c r="A9" s="535">
        <v>6</v>
      </c>
      <c r="B9" s="542" t="s">
        <v>436</v>
      </c>
      <c r="C9" s="537">
        <v>0</v>
      </c>
      <c r="D9" s="538">
        <v>0</v>
      </c>
      <c r="E9" s="538">
        <v>0</v>
      </c>
      <c r="F9" s="538">
        <v>0</v>
      </c>
      <c r="G9" s="538">
        <v>0</v>
      </c>
      <c r="H9" s="538">
        <v>0</v>
      </c>
      <c r="I9" s="539">
        <v>0</v>
      </c>
      <c r="J9" s="540">
        <f t="shared" si="0"/>
        <v>0</v>
      </c>
      <c r="K9" s="537">
        <v>0</v>
      </c>
      <c r="L9" s="538">
        <v>0</v>
      </c>
      <c r="M9" s="538">
        <v>0</v>
      </c>
      <c r="N9" s="541">
        <v>0</v>
      </c>
    </row>
    <row r="10" spans="1:14" x14ac:dyDescent="0.25">
      <c r="A10" s="535">
        <v>7</v>
      </c>
      <c r="B10" s="542" t="s">
        <v>386</v>
      </c>
      <c r="C10" s="537">
        <v>0</v>
      </c>
      <c r="D10" s="538">
        <v>3</v>
      </c>
      <c r="E10" s="538">
        <v>3</v>
      </c>
      <c r="F10" s="538">
        <v>3</v>
      </c>
      <c r="G10" s="538">
        <v>0</v>
      </c>
      <c r="H10" s="538">
        <v>0</v>
      </c>
      <c r="I10" s="539">
        <v>0</v>
      </c>
      <c r="J10" s="540">
        <f t="shared" si="0"/>
        <v>9</v>
      </c>
      <c r="K10" s="537">
        <v>3</v>
      </c>
      <c r="L10" s="538">
        <v>0</v>
      </c>
      <c r="M10" s="538">
        <v>1</v>
      </c>
      <c r="N10" s="541">
        <v>0</v>
      </c>
    </row>
    <row r="11" spans="1:14" x14ac:dyDescent="0.25">
      <c r="A11" s="535">
        <v>8</v>
      </c>
      <c r="B11" s="542" t="s">
        <v>437</v>
      </c>
      <c r="C11" s="537">
        <v>0</v>
      </c>
      <c r="D11" s="538">
        <v>0</v>
      </c>
      <c r="E11" s="538">
        <v>0</v>
      </c>
      <c r="F11" s="538">
        <v>0</v>
      </c>
      <c r="G11" s="538">
        <v>0</v>
      </c>
      <c r="H11" s="538">
        <v>0</v>
      </c>
      <c r="I11" s="539">
        <v>0</v>
      </c>
      <c r="J11" s="540">
        <f t="shared" si="0"/>
        <v>0</v>
      </c>
      <c r="K11" s="537">
        <v>0</v>
      </c>
      <c r="L11" s="538">
        <v>0</v>
      </c>
      <c r="M11" s="538">
        <v>0</v>
      </c>
      <c r="N11" s="541">
        <v>0</v>
      </c>
    </row>
    <row r="12" spans="1:14" x14ac:dyDescent="0.25">
      <c r="A12" s="535">
        <v>9</v>
      </c>
      <c r="B12" s="542" t="s">
        <v>438</v>
      </c>
      <c r="C12" s="537">
        <v>0</v>
      </c>
      <c r="D12" s="538">
        <v>0</v>
      </c>
      <c r="E12" s="538">
        <v>0</v>
      </c>
      <c r="F12" s="538">
        <v>0</v>
      </c>
      <c r="G12" s="538">
        <v>0</v>
      </c>
      <c r="H12" s="538">
        <v>0</v>
      </c>
      <c r="I12" s="539">
        <v>0</v>
      </c>
      <c r="J12" s="540">
        <f t="shared" si="0"/>
        <v>0</v>
      </c>
      <c r="K12" s="537">
        <v>0</v>
      </c>
      <c r="L12" s="538">
        <v>0</v>
      </c>
      <c r="M12" s="538">
        <v>0</v>
      </c>
      <c r="N12" s="541">
        <v>0</v>
      </c>
    </row>
    <row r="13" spans="1:14" x14ac:dyDescent="0.25">
      <c r="A13" s="535">
        <v>10</v>
      </c>
      <c r="B13" s="542" t="s">
        <v>388</v>
      </c>
      <c r="C13" s="543">
        <v>1</v>
      </c>
      <c r="D13" s="544">
        <v>0</v>
      </c>
      <c r="E13" s="544">
        <v>0</v>
      </c>
      <c r="F13" s="544">
        <v>0</v>
      </c>
      <c r="G13" s="544">
        <v>0</v>
      </c>
      <c r="H13" s="544">
        <v>0</v>
      </c>
      <c r="I13" s="546">
        <v>0</v>
      </c>
      <c r="J13" s="540">
        <f t="shared" si="0"/>
        <v>1</v>
      </c>
      <c r="K13" s="543">
        <v>0</v>
      </c>
      <c r="L13" s="544">
        <v>0</v>
      </c>
      <c r="M13" s="544">
        <v>0</v>
      </c>
      <c r="N13" s="545">
        <v>0</v>
      </c>
    </row>
    <row r="14" spans="1:14" x14ac:dyDescent="0.25">
      <c r="A14" s="535">
        <v>11</v>
      </c>
      <c r="B14" s="542" t="s">
        <v>439</v>
      </c>
      <c r="C14" s="537">
        <v>21</v>
      </c>
      <c r="D14" s="538">
        <v>2</v>
      </c>
      <c r="E14" s="538">
        <v>0</v>
      </c>
      <c r="F14" s="538">
        <v>4</v>
      </c>
      <c r="G14" s="538">
        <v>1</v>
      </c>
      <c r="H14" s="538">
        <v>5</v>
      </c>
      <c r="I14" s="539">
        <v>0</v>
      </c>
      <c r="J14" s="540">
        <f t="shared" si="0"/>
        <v>33</v>
      </c>
      <c r="K14" s="537">
        <v>1</v>
      </c>
      <c r="L14" s="538">
        <v>0</v>
      </c>
      <c r="M14" s="538">
        <v>2</v>
      </c>
      <c r="N14" s="541">
        <v>0</v>
      </c>
    </row>
    <row r="15" spans="1:14" x14ac:dyDescent="0.25">
      <c r="A15" s="535">
        <v>12</v>
      </c>
      <c r="B15" s="542" t="s">
        <v>440</v>
      </c>
      <c r="C15" s="543">
        <v>3</v>
      </c>
      <c r="D15" s="544">
        <v>2</v>
      </c>
      <c r="E15" s="544">
        <v>1</v>
      </c>
      <c r="F15" s="544">
        <v>2</v>
      </c>
      <c r="G15" s="544">
        <v>0</v>
      </c>
      <c r="H15" s="544">
        <v>0</v>
      </c>
      <c r="I15" s="546">
        <v>0</v>
      </c>
      <c r="J15" s="540">
        <f t="shared" si="0"/>
        <v>8</v>
      </c>
      <c r="K15" s="543">
        <v>2</v>
      </c>
      <c r="L15" s="544">
        <v>0</v>
      </c>
      <c r="M15" s="544">
        <v>1</v>
      </c>
      <c r="N15" s="545">
        <v>0</v>
      </c>
    </row>
    <row r="16" spans="1:14" x14ac:dyDescent="0.25">
      <c r="A16" s="535">
        <v>13</v>
      </c>
      <c r="B16" s="542" t="s">
        <v>441</v>
      </c>
      <c r="C16" s="543">
        <v>0</v>
      </c>
      <c r="D16" s="544">
        <v>0</v>
      </c>
      <c r="E16" s="544">
        <v>0</v>
      </c>
      <c r="F16" s="544">
        <v>0</v>
      </c>
      <c r="G16" s="544">
        <v>0</v>
      </c>
      <c r="H16" s="544">
        <v>0</v>
      </c>
      <c r="I16" s="546">
        <v>0</v>
      </c>
      <c r="J16" s="540">
        <f t="shared" si="0"/>
        <v>0</v>
      </c>
      <c r="K16" s="543">
        <v>0</v>
      </c>
      <c r="L16" s="544">
        <v>0</v>
      </c>
      <c r="M16" s="544">
        <v>0</v>
      </c>
      <c r="N16" s="545">
        <v>0</v>
      </c>
    </row>
    <row r="17" spans="1:14" x14ac:dyDescent="0.25">
      <c r="A17" s="535">
        <v>14</v>
      </c>
      <c r="B17" s="542" t="s">
        <v>442</v>
      </c>
      <c r="C17" s="537">
        <v>0</v>
      </c>
      <c r="D17" s="538">
        <v>1</v>
      </c>
      <c r="E17" s="538">
        <v>0</v>
      </c>
      <c r="F17" s="538">
        <v>0</v>
      </c>
      <c r="G17" s="538">
        <v>0</v>
      </c>
      <c r="H17" s="538">
        <v>0</v>
      </c>
      <c r="I17" s="539">
        <v>1</v>
      </c>
      <c r="J17" s="540">
        <f t="shared" si="0"/>
        <v>2</v>
      </c>
      <c r="K17" s="537">
        <v>0</v>
      </c>
      <c r="L17" s="538">
        <v>0</v>
      </c>
      <c r="M17" s="538">
        <v>0</v>
      </c>
      <c r="N17" s="541">
        <v>0</v>
      </c>
    </row>
    <row r="18" spans="1:14" x14ac:dyDescent="0.25">
      <c r="A18" s="535">
        <v>15</v>
      </c>
      <c r="B18" s="542" t="s">
        <v>443</v>
      </c>
      <c r="C18" s="537">
        <v>21</v>
      </c>
      <c r="D18" s="538">
        <v>8</v>
      </c>
      <c r="E18" s="538">
        <v>1</v>
      </c>
      <c r="F18" s="538">
        <v>0</v>
      </c>
      <c r="G18" s="538">
        <v>0</v>
      </c>
      <c r="H18" s="538">
        <v>0</v>
      </c>
      <c r="I18" s="539">
        <v>39</v>
      </c>
      <c r="J18" s="540">
        <f t="shared" si="0"/>
        <v>69</v>
      </c>
      <c r="K18" s="537">
        <v>0</v>
      </c>
      <c r="L18" s="538">
        <v>0</v>
      </c>
      <c r="M18" s="538">
        <v>5</v>
      </c>
      <c r="N18" s="541">
        <v>0</v>
      </c>
    </row>
    <row r="19" spans="1:14" x14ac:dyDescent="0.25">
      <c r="A19" s="535">
        <v>16</v>
      </c>
      <c r="B19" s="542" t="s">
        <v>444</v>
      </c>
      <c r="C19" s="543">
        <v>0</v>
      </c>
      <c r="D19" s="544">
        <v>0</v>
      </c>
      <c r="E19" s="544">
        <v>0</v>
      </c>
      <c r="F19" s="544">
        <v>1</v>
      </c>
      <c r="G19" s="544">
        <v>0</v>
      </c>
      <c r="H19" s="544">
        <v>0</v>
      </c>
      <c r="I19" s="546">
        <v>0</v>
      </c>
      <c r="J19" s="540">
        <f t="shared" si="0"/>
        <v>1</v>
      </c>
      <c r="K19" s="543">
        <v>1</v>
      </c>
      <c r="L19" s="544">
        <v>0</v>
      </c>
      <c r="M19" s="544">
        <v>0</v>
      </c>
      <c r="N19" s="545">
        <v>0</v>
      </c>
    </row>
    <row r="20" spans="1:14" x14ac:dyDescent="0.25">
      <c r="A20" s="535">
        <v>17</v>
      </c>
      <c r="B20" s="542" t="s">
        <v>445</v>
      </c>
      <c r="C20" s="537">
        <v>0</v>
      </c>
      <c r="D20" s="538">
        <v>0</v>
      </c>
      <c r="E20" s="538">
        <v>0</v>
      </c>
      <c r="F20" s="538">
        <v>0</v>
      </c>
      <c r="G20" s="538">
        <v>0</v>
      </c>
      <c r="H20" s="538">
        <v>0</v>
      </c>
      <c r="I20" s="539">
        <v>0</v>
      </c>
      <c r="J20" s="540">
        <f t="shared" si="0"/>
        <v>0</v>
      </c>
      <c r="K20" s="537">
        <v>0</v>
      </c>
      <c r="L20" s="538">
        <v>0</v>
      </c>
      <c r="M20" s="538">
        <v>0</v>
      </c>
      <c r="N20" s="541">
        <v>0</v>
      </c>
    </row>
    <row r="21" spans="1:14" x14ac:dyDescent="0.25">
      <c r="A21" s="535">
        <v>18</v>
      </c>
      <c r="B21" s="542" t="s">
        <v>131</v>
      </c>
      <c r="C21" s="543">
        <v>0</v>
      </c>
      <c r="D21" s="544">
        <v>0</v>
      </c>
      <c r="E21" s="544">
        <v>0</v>
      </c>
      <c r="F21" s="544">
        <v>0</v>
      </c>
      <c r="G21" s="544">
        <v>0</v>
      </c>
      <c r="H21" s="544">
        <v>0</v>
      </c>
      <c r="I21" s="546">
        <v>0</v>
      </c>
      <c r="J21" s="540">
        <f t="shared" si="0"/>
        <v>0</v>
      </c>
      <c r="K21" s="543">
        <v>0</v>
      </c>
      <c r="L21" s="544">
        <v>0</v>
      </c>
      <c r="M21" s="544">
        <v>0</v>
      </c>
      <c r="N21" s="545">
        <v>0</v>
      </c>
    </row>
    <row r="22" spans="1:14" x14ac:dyDescent="0.25">
      <c r="A22" s="535">
        <v>19</v>
      </c>
      <c r="B22" s="547" t="s">
        <v>446</v>
      </c>
      <c r="C22" s="537">
        <v>0</v>
      </c>
      <c r="D22" s="538">
        <v>0</v>
      </c>
      <c r="E22" s="538">
        <v>0</v>
      </c>
      <c r="F22" s="538">
        <v>0</v>
      </c>
      <c r="G22" s="538">
        <v>0</v>
      </c>
      <c r="H22" s="538">
        <v>0</v>
      </c>
      <c r="I22" s="539">
        <v>0</v>
      </c>
      <c r="J22" s="540">
        <f t="shared" si="0"/>
        <v>0</v>
      </c>
      <c r="K22" s="537">
        <v>0</v>
      </c>
      <c r="L22" s="538">
        <v>0</v>
      </c>
      <c r="M22" s="538">
        <v>0</v>
      </c>
      <c r="N22" s="541">
        <v>0</v>
      </c>
    </row>
    <row r="23" spans="1:14" x14ac:dyDescent="0.25">
      <c r="A23" s="535">
        <v>20</v>
      </c>
      <c r="B23" s="542" t="s">
        <v>447</v>
      </c>
      <c r="C23" s="537">
        <v>0</v>
      </c>
      <c r="D23" s="538">
        <v>1</v>
      </c>
      <c r="E23" s="538">
        <v>0</v>
      </c>
      <c r="F23" s="538">
        <v>1</v>
      </c>
      <c r="G23" s="538">
        <v>0</v>
      </c>
      <c r="H23" s="538">
        <v>0</v>
      </c>
      <c r="I23" s="539">
        <v>0</v>
      </c>
      <c r="J23" s="540">
        <f t="shared" si="0"/>
        <v>2</v>
      </c>
      <c r="K23" s="537">
        <v>1</v>
      </c>
      <c r="L23" s="538">
        <v>0</v>
      </c>
      <c r="M23" s="538">
        <v>0</v>
      </c>
      <c r="N23" s="541">
        <v>0</v>
      </c>
    </row>
    <row r="24" spans="1:14" x14ac:dyDescent="0.25">
      <c r="A24" s="535">
        <v>21</v>
      </c>
      <c r="B24" s="542" t="s">
        <v>448</v>
      </c>
      <c r="C24" s="537">
        <v>0</v>
      </c>
      <c r="D24" s="538">
        <v>0</v>
      </c>
      <c r="E24" s="538">
        <v>0</v>
      </c>
      <c r="F24" s="538">
        <v>0</v>
      </c>
      <c r="G24" s="538">
        <v>0</v>
      </c>
      <c r="H24" s="538">
        <v>0</v>
      </c>
      <c r="I24" s="539">
        <v>0</v>
      </c>
      <c r="J24" s="540">
        <f t="shared" si="0"/>
        <v>0</v>
      </c>
      <c r="K24" s="537">
        <v>0</v>
      </c>
      <c r="L24" s="538">
        <v>0</v>
      </c>
      <c r="M24" s="538">
        <v>0</v>
      </c>
      <c r="N24" s="541">
        <v>0</v>
      </c>
    </row>
    <row r="25" spans="1:14" x14ac:dyDescent="0.25">
      <c r="A25" s="535">
        <v>22</v>
      </c>
      <c r="B25" s="542" t="s">
        <v>449</v>
      </c>
      <c r="C25" s="543">
        <v>1</v>
      </c>
      <c r="D25" s="544">
        <v>2</v>
      </c>
      <c r="E25" s="544">
        <v>1</v>
      </c>
      <c r="F25" s="544">
        <v>0</v>
      </c>
      <c r="G25" s="544">
        <v>0</v>
      </c>
      <c r="H25" s="544">
        <v>0</v>
      </c>
      <c r="I25" s="546">
        <v>6</v>
      </c>
      <c r="J25" s="540">
        <f t="shared" si="0"/>
        <v>10</v>
      </c>
      <c r="K25" s="543">
        <v>1</v>
      </c>
      <c r="L25" s="544">
        <v>0</v>
      </c>
      <c r="M25" s="544">
        <v>5</v>
      </c>
      <c r="N25" s="545">
        <v>0</v>
      </c>
    </row>
    <row r="26" spans="1:14" x14ac:dyDescent="0.25">
      <c r="A26" s="535">
        <v>23</v>
      </c>
      <c r="B26" s="542" t="s">
        <v>129</v>
      </c>
      <c r="C26" s="537">
        <v>8</v>
      </c>
      <c r="D26" s="538">
        <v>1</v>
      </c>
      <c r="E26" s="538">
        <v>0</v>
      </c>
      <c r="F26" s="538">
        <v>0</v>
      </c>
      <c r="G26" s="538">
        <v>0</v>
      </c>
      <c r="H26" s="538">
        <v>0</v>
      </c>
      <c r="I26" s="539">
        <v>3</v>
      </c>
      <c r="J26" s="540">
        <f t="shared" si="0"/>
        <v>12</v>
      </c>
      <c r="K26" s="537">
        <v>0</v>
      </c>
      <c r="L26" s="538">
        <v>1</v>
      </c>
      <c r="M26" s="538">
        <v>1</v>
      </c>
      <c r="N26" s="541">
        <v>0</v>
      </c>
    </row>
    <row r="27" spans="1:14" x14ac:dyDescent="0.25">
      <c r="A27" s="535">
        <v>24</v>
      </c>
      <c r="B27" s="542" t="s">
        <v>450</v>
      </c>
      <c r="C27" s="537">
        <v>3</v>
      </c>
      <c r="D27" s="538">
        <v>0</v>
      </c>
      <c r="E27" s="538">
        <v>0</v>
      </c>
      <c r="F27" s="538">
        <v>1</v>
      </c>
      <c r="G27" s="538">
        <v>0</v>
      </c>
      <c r="H27" s="538">
        <v>0</v>
      </c>
      <c r="I27" s="539">
        <v>0</v>
      </c>
      <c r="J27" s="540">
        <v>4</v>
      </c>
      <c r="K27" s="537">
        <v>1</v>
      </c>
      <c r="L27" s="538">
        <v>0</v>
      </c>
      <c r="M27" s="538">
        <v>1</v>
      </c>
      <c r="N27" s="541">
        <v>0</v>
      </c>
    </row>
    <row r="28" spans="1:14" x14ac:dyDescent="0.25">
      <c r="A28" s="535">
        <v>25</v>
      </c>
      <c r="B28" s="542" t="s">
        <v>451</v>
      </c>
      <c r="C28" s="543">
        <v>0</v>
      </c>
      <c r="D28" s="544">
        <v>0</v>
      </c>
      <c r="E28" s="544">
        <v>0</v>
      </c>
      <c r="F28" s="544">
        <v>0</v>
      </c>
      <c r="G28" s="544">
        <v>0</v>
      </c>
      <c r="H28" s="544">
        <v>0</v>
      </c>
      <c r="I28" s="546">
        <v>0</v>
      </c>
      <c r="J28" s="540">
        <f t="shared" si="0"/>
        <v>0</v>
      </c>
      <c r="K28" s="543">
        <v>0</v>
      </c>
      <c r="L28" s="544">
        <v>0</v>
      </c>
      <c r="M28" s="544">
        <v>0</v>
      </c>
      <c r="N28" s="545">
        <v>0</v>
      </c>
    </row>
    <row r="29" spans="1:14" x14ac:dyDescent="0.25">
      <c r="A29" s="535">
        <v>26</v>
      </c>
      <c r="B29" s="542" t="s">
        <v>159</v>
      </c>
      <c r="C29" s="543">
        <v>0</v>
      </c>
      <c r="D29" s="544">
        <v>0</v>
      </c>
      <c r="E29" s="544">
        <v>0</v>
      </c>
      <c r="F29" s="544">
        <v>2</v>
      </c>
      <c r="G29" s="544">
        <v>0</v>
      </c>
      <c r="H29" s="544">
        <v>0</v>
      </c>
      <c r="I29" s="546">
        <v>0</v>
      </c>
      <c r="J29" s="540">
        <f t="shared" si="0"/>
        <v>2</v>
      </c>
      <c r="K29" s="543">
        <v>0</v>
      </c>
      <c r="L29" s="544">
        <v>0</v>
      </c>
      <c r="M29" s="544">
        <v>0</v>
      </c>
      <c r="N29" s="545">
        <v>0</v>
      </c>
    </row>
    <row r="30" spans="1:14" x14ac:dyDescent="0.25">
      <c r="A30" s="535">
        <v>27</v>
      </c>
      <c r="B30" s="542" t="s">
        <v>452</v>
      </c>
      <c r="C30" s="537">
        <v>0</v>
      </c>
      <c r="D30" s="538">
        <v>0</v>
      </c>
      <c r="E30" s="538">
        <v>1</v>
      </c>
      <c r="F30" s="538">
        <v>0</v>
      </c>
      <c r="G30" s="538">
        <v>0</v>
      </c>
      <c r="H30" s="538">
        <v>0</v>
      </c>
      <c r="I30" s="539">
        <v>0</v>
      </c>
      <c r="J30" s="540">
        <f t="shared" si="0"/>
        <v>1</v>
      </c>
      <c r="K30" s="537">
        <v>1</v>
      </c>
      <c r="L30" s="538">
        <v>0</v>
      </c>
      <c r="M30" s="538">
        <v>0</v>
      </c>
      <c r="N30" s="541">
        <v>0</v>
      </c>
    </row>
    <row r="31" spans="1:14" x14ac:dyDescent="0.25">
      <c r="A31" s="535">
        <v>28</v>
      </c>
      <c r="B31" s="542" t="s">
        <v>453</v>
      </c>
      <c r="C31" s="537">
        <v>0</v>
      </c>
      <c r="D31" s="538">
        <v>0</v>
      </c>
      <c r="E31" s="538">
        <v>0</v>
      </c>
      <c r="F31" s="538">
        <v>0</v>
      </c>
      <c r="G31" s="538">
        <v>0</v>
      </c>
      <c r="H31" s="538">
        <v>0</v>
      </c>
      <c r="I31" s="539">
        <v>0</v>
      </c>
      <c r="J31" s="540">
        <f t="shared" si="0"/>
        <v>0</v>
      </c>
      <c r="K31" s="537">
        <v>0</v>
      </c>
      <c r="L31" s="538">
        <v>0</v>
      </c>
      <c r="M31" s="538">
        <v>0</v>
      </c>
      <c r="N31" s="541">
        <v>0</v>
      </c>
    </row>
    <row r="32" spans="1:14" x14ac:dyDescent="0.25">
      <c r="A32" s="535">
        <v>29</v>
      </c>
      <c r="B32" s="542" t="s">
        <v>454</v>
      </c>
      <c r="C32" s="543">
        <v>0</v>
      </c>
      <c r="D32" s="544">
        <v>0</v>
      </c>
      <c r="E32" s="544">
        <v>0</v>
      </c>
      <c r="F32" s="544">
        <v>0</v>
      </c>
      <c r="G32" s="544">
        <v>0</v>
      </c>
      <c r="H32" s="544">
        <v>0</v>
      </c>
      <c r="I32" s="546">
        <v>0</v>
      </c>
      <c r="J32" s="540">
        <f t="shared" si="0"/>
        <v>0</v>
      </c>
      <c r="K32" s="543">
        <v>0</v>
      </c>
      <c r="L32" s="544">
        <v>0</v>
      </c>
      <c r="M32" s="544">
        <v>0</v>
      </c>
      <c r="N32" s="545">
        <v>0</v>
      </c>
    </row>
    <row r="33" spans="1:14" x14ac:dyDescent="0.25">
      <c r="A33" s="535">
        <v>30</v>
      </c>
      <c r="B33" s="547" t="s">
        <v>455</v>
      </c>
      <c r="C33" s="537">
        <v>0</v>
      </c>
      <c r="D33" s="538">
        <v>0</v>
      </c>
      <c r="E33" s="538">
        <v>0</v>
      </c>
      <c r="F33" s="538">
        <v>0</v>
      </c>
      <c r="G33" s="538">
        <v>0</v>
      </c>
      <c r="H33" s="538">
        <v>0</v>
      </c>
      <c r="I33" s="539">
        <v>0</v>
      </c>
      <c r="J33" s="540">
        <f t="shared" si="0"/>
        <v>0</v>
      </c>
      <c r="K33" s="537">
        <v>0</v>
      </c>
      <c r="L33" s="538">
        <v>0</v>
      </c>
      <c r="M33" s="538">
        <v>0</v>
      </c>
      <c r="N33" s="541">
        <v>0</v>
      </c>
    </row>
    <row r="34" spans="1:14" x14ac:dyDescent="0.25">
      <c r="A34" s="535">
        <v>31</v>
      </c>
      <c r="B34" s="542" t="s">
        <v>456</v>
      </c>
      <c r="C34" s="543">
        <v>1</v>
      </c>
      <c r="D34" s="544">
        <v>0</v>
      </c>
      <c r="E34" s="544">
        <v>0</v>
      </c>
      <c r="F34" s="544">
        <v>1</v>
      </c>
      <c r="G34" s="544">
        <v>0</v>
      </c>
      <c r="H34" s="544">
        <v>0</v>
      </c>
      <c r="I34" s="546">
        <v>1</v>
      </c>
      <c r="J34" s="540">
        <f t="shared" si="0"/>
        <v>3</v>
      </c>
      <c r="K34" s="543">
        <v>0</v>
      </c>
      <c r="L34" s="544">
        <v>0</v>
      </c>
      <c r="M34" s="544">
        <v>0</v>
      </c>
      <c r="N34" s="545">
        <v>0</v>
      </c>
    </row>
    <row r="35" spans="1:14" ht="13.8" thickBot="1" x14ac:dyDescent="0.3">
      <c r="A35" s="548">
        <v>32</v>
      </c>
      <c r="B35" s="549" t="s">
        <v>457</v>
      </c>
      <c r="C35" s="550">
        <v>0</v>
      </c>
      <c r="D35" s="551">
        <v>0</v>
      </c>
      <c r="E35" s="551">
        <v>0</v>
      </c>
      <c r="F35" s="551">
        <v>2</v>
      </c>
      <c r="G35" s="551">
        <v>0</v>
      </c>
      <c r="H35" s="551">
        <v>0</v>
      </c>
      <c r="I35" s="552">
        <v>0</v>
      </c>
      <c r="J35" s="540">
        <f t="shared" si="0"/>
        <v>2</v>
      </c>
      <c r="K35" s="550">
        <v>0</v>
      </c>
      <c r="L35" s="551">
        <v>0</v>
      </c>
      <c r="M35" s="551">
        <v>0</v>
      </c>
      <c r="N35" s="553">
        <v>0</v>
      </c>
    </row>
    <row r="36" spans="1:14" s="24" customFormat="1" ht="16.2" thickBot="1" x14ac:dyDescent="0.3">
      <c r="A36" s="639" t="s">
        <v>458</v>
      </c>
      <c r="B36" s="639"/>
      <c r="C36" s="639"/>
      <c r="D36" s="639"/>
      <c r="E36" s="639"/>
      <c r="F36" s="639"/>
      <c r="G36" s="639"/>
      <c r="H36" s="639"/>
      <c r="I36" s="639"/>
      <c r="J36" s="639"/>
      <c r="K36" s="639"/>
      <c r="L36" s="639"/>
      <c r="M36" s="639"/>
      <c r="N36" s="639"/>
    </row>
    <row r="37" spans="1:14" s="24" customFormat="1" ht="13.8" thickBot="1" x14ac:dyDescent="0.3">
      <c r="A37" s="554"/>
      <c r="B37" s="555"/>
      <c r="C37" s="400" t="s">
        <v>400</v>
      </c>
      <c r="D37" s="556"/>
      <c r="E37" s="556"/>
      <c r="F37" s="556"/>
      <c r="G37" s="556"/>
      <c r="H37" s="556"/>
      <c r="I37" s="556"/>
      <c r="J37" s="557"/>
      <c r="K37" s="400" t="s">
        <v>401</v>
      </c>
      <c r="L37" s="556"/>
      <c r="M37" s="556"/>
      <c r="N37" s="557"/>
    </row>
    <row r="38" spans="1:14" s="24" customFormat="1" ht="27" thickBot="1" x14ac:dyDescent="0.3">
      <c r="A38" s="505" t="s">
        <v>15</v>
      </c>
      <c r="B38" s="558" t="s">
        <v>428</v>
      </c>
      <c r="C38" s="529" t="s">
        <v>403</v>
      </c>
      <c r="D38" s="530" t="s">
        <v>404</v>
      </c>
      <c r="E38" s="530" t="s">
        <v>405</v>
      </c>
      <c r="F38" s="530" t="s">
        <v>429</v>
      </c>
      <c r="G38" s="530" t="s">
        <v>430</v>
      </c>
      <c r="H38" s="530" t="s">
        <v>408</v>
      </c>
      <c r="I38" s="531" t="s">
        <v>409</v>
      </c>
      <c r="J38" s="532" t="s">
        <v>30</v>
      </c>
      <c r="K38" s="533" t="s">
        <v>410</v>
      </c>
      <c r="L38" s="530" t="s">
        <v>411</v>
      </c>
      <c r="M38" s="530" t="s">
        <v>412</v>
      </c>
      <c r="N38" s="534" t="s">
        <v>431</v>
      </c>
    </row>
    <row r="39" spans="1:14" x14ac:dyDescent="0.25">
      <c r="A39" s="559">
        <v>33</v>
      </c>
      <c r="B39" s="560" t="s">
        <v>459</v>
      </c>
      <c r="C39" s="561">
        <v>2</v>
      </c>
      <c r="D39" s="538">
        <v>1</v>
      </c>
      <c r="E39" s="538">
        <v>0</v>
      </c>
      <c r="F39" s="538">
        <v>0</v>
      </c>
      <c r="G39" s="538">
        <v>0</v>
      </c>
      <c r="H39" s="538">
        <v>0</v>
      </c>
      <c r="I39" s="539">
        <v>0</v>
      </c>
      <c r="J39" s="540">
        <f>SUM(C39:I39)</f>
        <v>3</v>
      </c>
      <c r="K39" s="537">
        <v>1</v>
      </c>
      <c r="L39" s="538">
        <v>0</v>
      </c>
      <c r="M39" s="538">
        <v>0</v>
      </c>
      <c r="N39" s="541">
        <v>0</v>
      </c>
    </row>
    <row r="40" spans="1:14" x14ac:dyDescent="0.25">
      <c r="A40" s="559">
        <v>34</v>
      </c>
      <c r="B40" s="560" t="s">
        <v>385</v>
      </c>
      <c r="C40" s="561">
        <v>0</v>
      </c>
      <c r="D40" s="538">
        <v>0</v>
      </c>
      <c r="E40" s="538">
        <v>0</v>
      </c>
      <c r="F40" s="538">
        <v>0</v>
      </c>
      <c r="G40" s="538">
        <v>0</v>
      </c>
      <c r="H40" s="538">
        <v>0</v>
      </c>
      <c r="I40" s="539">
        <v>1</v>
      </c>
      <c r="J40" s="540">
        <f t="shared" ref="J40:J61" si="1">SUM(C40:I40)</f>
        <v>1</v>
      </c>
      <c r="K40" s="537">
        <v>0</v>
      </c>
      <c r="L40" s="538">
        <v>0</v>
      </c>
      <c r="M40" s="538">
        <v>0</v>
      </c>
      <c r="N40" s="541">
        <v>0</v>
      </c>
    </row>
    <row r="41" spans="1:14" x14ac:dyDescent="0.25">
      <c r="A41" s="559">
        <v>35</v>
      </c>
      <c r="B41" s="560" t="s">
        <v>460</v>
      </c>
      <c r="C41" s="562">
        <v>0</v>
      </c>
      <c r="D41" s="544">
        <v>0</v>
      </c>
      <c r="E41" s="544">
        <v>0</v>
      </c>
      <c r="F41" s="544">
        <v>0</v>
      </c>
      <c r="G41" s="544">
        <v>0</v>
      </c>
      <c r="H41" s="544">
        <v>0</v>
      </c>
      <c r="I41" s="546">
        <v>0</v>
      </c>
      <c r="J41" s="540">
        <f t="shared" si="1"/>
        <v>0</v>
      </c>
      <c r="K41" s="543">
        <v>0</v>
      </c>
      <c r="L41" s="544">
        <v>0</v>
      </c>
      <c r="M41" s="544">
        <v>0</v>
      </c>
      <c r="N41" s="545">
        <v>0</v>
      </c>
    </row>
    <row r="42" spans="1:14" x14ac:dyDescent="0.25">
      <c r="A42" s="559">
        <v>36</v>
      </c>
      <c r="B42" s="560" t="s">
        <v>461</v>
      </c>
      <c r="C42" s="561">
        <v>0</v>
      </c>
      <c r="D42" s="538">
        <v>0</v>
      </c>
      <c r="E42" s="538">
        <v>0</v>
      </c>
      <c r="F42" s="538">
        <v>0</v>
      </c>
      <c r="G42" s="538">
        <v>0</v>
      </c>
      <c r="H42" s="538">
        <v>0</v>
      </c>
      <c r="I42" s="539">
        <v>0</v>
      </c>
      <c r="J42" s="540">
        <f t="shared" si="1"/>
        <v>0</v>
      </c>
      <c r="K42" s="537">
        <v>0</v>
      </c>
      <c r="L42" s="538">
        <v>0</v>
      </c>
      <c r="M42" s="538">
        <v>0</v>
      </c>
      <c r="N42" s="541">
        <v>0</v>
      </c>
    </row>
    <row r="43" spans="1:14" x14ac:dyDescent="0.25">
      <c r="A43" s="559">
        <v>37</v>
      </c>
      <c r="B43" s="560" t="s">
        <v>462</v>
      </c>
      <c r="C43" s="562">
        <v>8</v>
      </c>
      <c r="D43" s="544">
        <v>6</v>
      </c>
      <c r="E43" s="544">
        <v>0</v>
      </c>
      <c r="F43" s="544">
        <v>3</v>
      </c>
      <c r="G43" s="544">
        <v>0</v>
      </c>
      <c r="H43" s="544">
        <v>2</v>
      </c>
      <c r="I43" s="546">
        <v>0</v>
      </c>
      <c r="J43" s="540">
        <f t="shared" si="1"/>
        <v>19</v>
      </c>
      <c r="K43" s="543">
        <v>0</v>
      </c>
      <c r="L43" s="544">
        <v>3</v>
      </c>
      <c r="M43" s="544">
        <v>3</v>
      </c>
      <c r="N43" s="545">
        <v>0</v>
      </c>
    </row>
    <row r="44" spans="1:14" x14ac:dyDescent="0.25">
      <c r="A44" s="559">
        <v>38</v>
      </c>
      <c r="B44" s="560" t="s">
        <v>463</v>
      </c>
      <c r="C44" s="561">
        <v>0</v>
      </c>
      <c r="D44" s="538">
        <v>0</v>
      </c>
      <c r="E44" s="538">
        <v>3</v>
      </c>
      <c r="F44" s="538">
        <v>0</v>
      </c>
      <c r="G44" s="538">
        <v>0</v>
      </c>
      <c r="H44" s="538">
        <v>0</v>
      </c>
      <c r="I44" s="539">
        <v>1</v>
      </c>
      <c r="J44" s="540">
        <f t="shared" si="1"/>
        <v>4</v>
      </c>
      <c r="K44" s="537">
        <v>0</v>
      </c>
      <c r="L44" s="538">
        <v>0</v>
      </c>
      <c r="M44" s="538">
        <v>0</v>
      </c>
      <c r="N44" s="541">
        <v>0</v>
      </c>
    </row>
    <row r="45" spans="1:14" x14ac:dyDescent="0.25">
      <c r="A45" s="559">
        <v>39</v>
      </c>
      <c r="B45" s="560" t="s">
        <v>464</v>
      </c>
      <c r="C45" s="562">
        <v>0</v>
      </c>
      <c r="D45" s="544">
        <v>0</v>
      </c>
      <c r="E45" s="544">
        <v>0</v>
      </c>
      <c r="F45" s="544">
        <v>0</v>
      </c>
      <c r="G45" s="544">
        <v>0</v>
      </c>
      <c r="H45" s="544">
        <v>0</v>
      </c>
      <c r="I45" s="546">
        <v>0</v>
      </c>
      <c r="J45" s="540">
        <f t="shared" si="1"/>
        <v>0</v>
      </c>
      <c r="K45" s="543">
        <v>0</v>
      </c>
      <c r="L45" s="544">
        <v>0</v>
      </c>
      <c r="M45" s="544">
        <v>0</v>
      </c>
      <c r="N45" s="545">
        <v>0</v>
      </c>
    </row>
    <row r="46" spans="1:14" x14ac:dyDescent="0.25">
      <c r="A46" s="559">
        <v>40</v>
      </c>
      <c r="B46" s="560" t="s">
        <v>465</v>
      </c>
      <c r="C46" s="561">
        <v>0</v>
      </c>
      <c r="D46" s="538">
        <v>1</v>
      </c>
      <c r="E46" s="538">
        <v>1</v>
      </c>
      <c r="F46" s="538">
        <v>1</v>
      </c>
      <c r="G46" s="538">
        <v>1</v>
      </c>
      <c r="H46" s="538">
        <v>0</v>
      </c>
      <c r="I46" s="539">
        <v>1</v>
      </c>
      <c r="J46" s="540">
        <f t="shared" si="1"/>
        <v>5</v>
      </c>
      <c r="K46" s="537">
        <v>0</v>
      </c>
      <c r="L46" s="538">
        <v>1</v>
      </c>
      <c r="M46" s="538">
        <v>2</v>
      </c>
      <c r="N46" s="541">
        <v>0</v>
      </c>
    </row>
    <row r="47" spans="1:14" x14ac:dyDescent="0.25">
      <c r="A47" s="559">
        <v>41</v>
      </c>
      <c r="B47" s="560" t="s">
        <v>466</v>
      </c>
      <c r="C47" s="561">
        <v>3</v>
      </c>
      <c r="D47" s="538">
        <v>0</v>
      </c>
      <c r="E47" s="538">
        <v>1</v>
      </c>
      <c r="F47" s="538">
        <v>1</v>
      </c>
      <c r="G47" s="538">
        <v>0</v>
      </c>
      <c r="H47" s="538">
        <v>0</v>
      </c>
      <c r="I47" s="539">
        <v>1</v>
      </c>
      <c r="J47" s="540">
        <f t="shared" si="1"/>
        <v>6</v>
      </c>
      <c r="K47" s="537">
        <v>1</v>
      </c>
      <c r="L47" s="538">
        <v>0</v>
      </c>
      <c r="M47" s="538">
        <v>0</v>
      </c>
      <c r="N47" s="541">
        <v>0</v>
      </c>
    </row>
    <row r="48" spans="1:14" x14ac:dyDescent="0.25">
      <c r="A48" s="559">
        <v>42</v>
      </c>
      <c r="B48" s="560" t="s">
        <v>467</v>
      </c>
      <c r="C48" s="561">
        <v>1</v>
      </c>
      <c r="D48" s="538">
        <v>1</v>
      </c>
      <c r="E48" s="538">
        <v>0</v>
      </c>
      <c r="F48" s="538">
        <v>0</v>
      </c>
      <c r="G48" s="538">
        <v>0</v>
      </c>
      <c r="H48" s="538">
        <v>0</v>
      </c>
      <c r="I48" s="539">
        <v>0</v>
      </c>
      <c r="J48" s="540">
        <f t="shared" si="1"/>
        <v>2</v>
      </c>
      <c r="K48" s="537">
        <v>1</v>
      </c>
      <c r="L48" s="538">
        <v>0</v>
      </c>
      <c r="M48" s="538">
        <v>1</v>
      </c>
      <c r="N48" s="541">
        <v>0</v>
      </c>
    </row>
    <row r="49" spans="1:15" ht="13.5" customHeight="1" x14ac:dyDescent="0.25">
      <c r="A49" s="559">
        <v>43</v>
      </c>
      <c r="B49" s="560" t="s">
        <v>468</v>
      </c>
      <c r="C49" s="562">
        <v>0</v>
      </c>
      <c r="D49" s="544">
        <v>1</v>
      </c>
      <c r="E49" s="544">
        <v>0</v>
      </c>
      <c r="F49" s="544">
        <v>0</v>
      </c>
      <c r="G49" s="544">
        <v>0</v>
      </c>
      <c r="H49" s="544">
        <v>0</v>
      </c>
      <c r="I49" s="546">
        <v>1</v>
      </c>
      <c r="J49" s="540">
        <f t="shared" si="1"/>
        <v>2</v>
      </c>
      <c r="K49" s="543">
        <v>0</v>
      </c>
      <c r="L49" s="544">
        <v>1</v>
      </c>
      <c r="M49" s="544">
        <v>5</v>
      </c>
      <c r="N49" s="545">
        <v>0</v>
      </c>
    </row>
    <row r="50" spans="1:15" ht="13.5" customHeight="1" x14ac:dyDescent="0.25">
      <c r="A50" s="559">
        <v>44</v>
      </c>
      <c r="B50" s="563" t="s">
        <v>469</v>
      </c>
      <c r="C50" s="561">
        <v>0</v>
      </c>
      <c r="D50" s="538">
        <v>0</v>
      </c>
      <c r="E50" s="538">
        <v>0</v>
      </c>
      <c r="F50" s="538">
        <v>0</v>
      </c>
      <c r="G50" s="538">
        <v>0</v>
      </c>
      <c r="H50" s="538">
        <v>0</v>
      </c>
      <c r="I50" s="539">
        <v>0</v>
      </c>
      <c r="J50" s="540">
        <f t="shared" si="1"/>
        <v>0</v>
      </c>
      <c r="K50" s="537">
        <v>0</v>
      </c>
      <c r="L50" s="538">
        <v>0</v>
      </c>
      <c r="M50" s="538">
        <v>0</v>
      </c>
      <c r="N50" s="541">
        <v>0</v>
      </c>
    </row>
    <row r="51" spans="1:15" ht="13.5" customHeight="1" x14ac:dyDescent="0.25">
      <c r="A51" s="559">
        <v>45</v>
      </c>
      <c r="B51" s="560" t="s">
        <v>78</v>
      </c>
      <c r="C51" s="561">
        <v>0</v>
      </c>
      <c r="D51" s="538">
        <v>1</v>
      </c>
      <c r="E51" s="538">
        <v>0</v>
      </c>
      <c r="F51" s="538">
        <v>0</v>
      </c>
      <c r="G51" s="538">
        <v>0</v>
      </c>
      <c r="H51" s="538">
        <v>0</v>
      </c>
      <c r="I51" s="539">
        <v>1</v>
      </c>
      <c r="J51" s="540">
        <f t="shared" si="1"/>
        <v>2</v>
      </c>
      <c r="K51" s="537">
        <v>0</v>
      </c>
      <c r="L51" s="538">
        <v>0</v>
      </c>
      <c r="M51" s="538">
        <v>1</v>
      </c>
      <c r="N51" s="541">
        <v>0</v>
      </c>
    </row>
    <row r="52" spans="1:15" ht="13.5" customHeight="1" x14ac:dyDescent="0.25">
      <c r="A52" s="559">
        <v>46</v>
      </c>
      <c r="B52" s="560" t="s">
        <v>470</v>
      </c>
      <c r="C52" s="562">
        <v>0</v>
      </c>
      <c r="D52" s="544">
        <v>1</v>
      </c>
      <c r="E52" s="544">
        <v>0</v>
      </c>
      <c r="F52" s="544">
        <v>0</v>
      </c>
      <c r="G52" s="544">
        <v>0</v>
      </c>
      <c r="H52" s="544">
        <v>0</v>
      </c>
      <c r="I52" s="546">
        <v>0</v>
      </c>
      <c r="J52" s="540">
        <f t="shared" si="1"/>
        <v>1</v>
      </c>
      <c r="K52" s="543">
        <v>0</v>
      </c>
      <c r="L52" s="544">
        <v>0</v>
      </c>
      <c r="M52" s="544">
        <v>0</v>
      </c>
      <c r="N52" s="545">
        <v>0</v>
      </c>
    </row>
    <row r="53" spans="1:15" ht="13.5" customHeight="1" x14ac:dyDescent="0.25">
      <c r="A53" s="559">
        <v>47</v>
      </c>
      <c r="B53" s="560" t="s">
        <v>471</v>
      </c>
      <c r="C53" s="562">
        <v>0</v>
      </c>
      <c r="D53" s="544">
        <v>0</v>
      </c>
      <c r="E53" s="544">
        <v>0</v>
      </c>
      <c r="F53" s="544">
        <v>0</v>
      </c>
      <c r="G53" s="544">
        <v>0</v>
      </c>
      <c r="H53" s="544">
        <v>0</v>
      </c>
      <c r="I53" s="546">
        <v>0</v>
      </c>
      <c r="J53" s="540">
        <f t="shared" si="1"/>
        <v>0</v>
      </c>
      <c r="K53" s="543">
        <v>0</v>
      </c>
      <c r="L53" s="544">
        <v>0</v>
      </c>
      <c r="M53" s="544">
        <v>0</v>
      </c>
      <c r="N53" s="545">
        <v>0</v>
      </c>
    </row>
    <row r="54" spans="1:15" ht="13.5" customHeight="1" x14ac:dyDescent="0.25">
      <c r="A54" s="559">
        <v>48</v>
      </c>
      <c r="B54" s="560" t="s">
        <v>217</v>
      </c>
      <c r="C54" s="561">
        <v>0</v>
      </c>
      <c r="D54" s="538">
        <v>0</v>
      </c>
      <c r="E54" s="538">
        <v>1</v>
      </c>
      <c r="F54" s="538">
        <v>0</v>
      </c>
      <c r="G54" s="538">
        <v>0</v>
      </c>
      <c r="H54" s="538">
        <v>0</v>
      </c>
      <c r="I54" s="539">
        <v>0</v>
      </c>
      <c r="J54" s="540">
        <f t="shared" si="1"/>
        <v>1</v>
      </c>
      <c r="K54" s="537">
        <v>0</v>
      </c>
      <c r="L54" s="538">
        <v>0</v>
      </c>
      <c r="M54" s="538">
        <v>0</v>
      </c>
      <c r="N54" s="541">
        <v>0</v>
      </c>
    </row>
    <row r="55" spans="1:15" ht="13.5" customHeight="1" x14ac:dyDescent="0.25">
      <c r="A55" s="559">
        <v>49</v>
      </c>
      <c r="B55" s="560" t="s">
        <v>472</v>
      </c>
      <c r="C55" s="561">
        <v>0</v>
      </c>
      <c r="D55" s="538">
        <v>0</v>
      </c>
      <c r="E55" s="538">
        <v>0</v>
      </c>
      <c r="F55" s="538">
        <v>0</v>
      </c>
      <c r="G55" s="538">
        <v>0</v>
      </c>
      <c r="H55" s="538">
        <v>0</v>
      </c>
      <c r="I55" s="539">
        <v>0</v>
      </c>
      <c r="J55" s="540">
        <f t="shared" si="1"/>
        <v>0</v>
      </c>
      <c r="K55" s="537">
        <v>0</v>
      </c>
      <c r="L55" s="538">
        <v>0</v>
      </c>
      <c r="M55" s="538">
        <v>0</v>
      </c>
      <c r="N55" s="541">
        <v>0</v>
      </c>
    </row>
    <row r="56" spans="1:15" ht="13.5" customHeight="1" x14ac:dyDescent="0.25">
      <c r="A56" s="559">
        <v>50</v>
      </c>
      <c r="B56" s="563" t="s">
        <v>473</v>
      </c>
      <c r="C56" s="562">
        <v>0</v>
      </c>
      <c r="D56" s="544">
        <v>0</v>
      </c>
      <c r="E56" s="544">
        <v>0</v>
      </c>
      <c r="F56" s="544">
        <v>0</v>
      </c>
      <c r="G56" s="544">
        <v>0</v>
      </c>
      <c r="H56" s="544">
        <v>0</v>
      </c>
      <c r="I56" s="546">
        <v>0</v>
      </c>
      <c r="J56" s="540">
        <f t="shared" si="1"/>
        <v>0</v>
      </c>
      <c r="K56" s="543">
        <v>0</v>
      </c>
      <c r="L56" s="544">
        <v>0</v>
      </c>
      <c r="M56" s="544">
        <v>0</v>
      </c>
      <c r="N56" s="545">
        <v>0</v>
      </c>
      <c r="O56" s="564"/>
    </row>
    <row r="57" spans="1:15" ht="13.5" customHeight="1" x14ac:dyDescent="0.25">
      <c r="A57" s="559">
        <v>51</v>
      </c>
      <c r="B57" s="563" t="s">
        <v>474</v>
      </c>
      <c r="C57" s="561">
        <v>2</v>
      </c>
      <c r="D57" s="538">
        <v>0</v>
      </c>
      <c r="E57" s="538">
        <v>0</v>
      </c>
      <c r="F57" s="538">
        <v>0</v>
      </c>
      <c r="G57" s="538">
        <v>0</v>
      </c>
      <c r="H57" s="538">
        <v>0</v>
      </c>
      <c r="I57" s="539">
        <v>0</v>
      </c>
      <c r="J57" s="540">
        <f t="shared" si="1"/>
        <v>2</v>
      </c>
      <c r="K57" s="537">
        <v>0</v>
      </c>
      <c r="L57" s="538">
        <v>0</v>
      </c>
      <c r="M57" s="538">
        <v>0</v>
      </c>
      <c r="N57" s="541">
        <v>0</v>
      </c>
    </row>
    <row r="58" spans="1:15" ht="13.5" customHeight="1" x14ac:dyDescent="0.25">
      <c r="A58" s="559">
        <v>52</v>
      </c>
      <c r="B58" s="560" t="s">
        <v>475</v>
      </c>
      <c r="C58" s="562">
        <v>0</v>
      </c>
      <c r="D58" s="544">
        <v>0</v>
      </c>
      <c r="E58" s="544">
        <v>0</v>
      </c>
      <c r="F58" s="544">
        <v>0</v>
      </c>
      <c r="G58" s="544">
        <v>0</v>
      </c>
      <c r="H58" s="544">
        <v>0</v>
      </c>
      <c r="I58" s="546">
        <v>0</v>
      </c>
      <c r="J58" s="540">
        <f t="shared" si="1"/>
        <v>0</v>
      </c>
      <c r="K58" s="543">
        <v>0</v>
      </c>
      <c r="L58" s="544">
        <v>0</v>
      </c>
      <c r="M58" s="544">
        <v>0</v>
      </c>
      <c r="N58" s="545">
        <v>0</v>
      </c>
    </row>
    <row r="59" spans="1:15" ht="13.5" customHeight="1" x14ac:dyDescent="0.25">
      <c r="A59" s="559">
        <v>53</v>
      </c>
      <c r="B59" s="560" t="s">
        <v>476</v>
      </c>
      <c r="C59" s="561">
        <v>0</v>
      </c>
      <c r="D59" s="538">
        <v>0</v>
      </c>
      <c r="E59" s="538">
        <v>1</v>
      </c>
      <c r="F59" s="538">
        <v>1</v>
      </c>
      <c r="G59" s="538">
        <v>0</v>
      </c>
      <c r="H59" s="538">
        <v>0</v>
      </c>
      <c r="I59" s="539">
        <v>2</v>
      </c>
      <c r="J59" s="540">
        <f t="shared" si="1"/>
        <v>4</v>
      </c>
      <c r="K59" s="537">
        <v>0</v>
      </c>
      <c r="L59" s="538">
        <v>0</v>
      </c>
      <c r="M59" s="538">
        <v>1</v>
      </c>
      <c r="N59" s="541">
        <v>0</v>
      </c>
    </row>
    <row r="60" spans="1:15" ht="13.5" customHeight="1" x14ac:dyDescent="0.25">
      <c r="A60" s="559">
        <v>54</v>
      </c>
      <c r="B60" s="560" t="s">
        <v>132</v>
      </c>
      <c r="C60" s="561">
        <v>2</v>
      </c>
      <c r="D60" s="538">
        <v>1</v>
      </c>
      <c r="E60" s="538">
        <v>0</v>
      </c>
      <c r="F60" s="538">
        <v>1</v>
      </c>
      <c r="G60" s="538">
        <v>0</v>
      </c>
      <c r="H60" s="538">
        <v>0</v>
      </c>
      <c r="I60" s="539">
        <v>0</v>
      </c>
      <c r="J60" s="540">
        <f t="shared" si="1"/>
        <v>4</v>
      </c>
      <c r="K60" s="537">
        <v>2</v>
      </c>
      <c r="L60" s="538">
        <v>1</v>
      </c>
      <c r="M60" s="538">
        <v>1</v>
      </c>
      <c r="N60" s="541">
        <v>0</v>
      </c>
    </row>
    <row r="61" spans="1:15" ht="15" customHeight="1" thickBot="1" x14ac:dyDescent="0.3">
      <c r="A61" s="559">
        <v>55</v>
      </c>
      <c r="B61" s="565" t="s">
        <v>477</v>
      </c>
      <c r="C61" s="562">
        <v>1</v>
      </c>
      <c r="D61" s="544">
        <v>1</v>
      </c>
      <c r="E61" s="544">
        <v>0</v>
      </c>
      <c r="F61" s="544">
        <v>0</v>
      </c>
      <c r="G61" s="544">
        <v>1</v>
      </c>
      <c r="H61" s="544">
        <v>0</v>
      </c>
      <c r="I61" s="546">
        <v>2</v>
      </c>
      <c r="J61" s="540">
        <f t="shared" si="1"/>
        <v>5</v>
      </c>
      <c r="K61" s="543">
        <v>0</v>
      </c>
      <c r="L61" s="544">
        <v>0</v>
      </c>
      <c r="M61" s="544">
        <v>9</v>
      </c>
      <c r="N61" s="545">
        <v>0</v>
      </c>
    </row>
    <row r="62" spans="1:15" s="1" customFormat="1" ht="27.75" customHeight="1" thickBot="1" x14ac:dyDescent="0.3">
      <c r="A62" s="566" t="s">
        <v>0</v>
      </c>
      <c r="B62" s="567"/>
      <c r="C62" s="91">
        <f>SUM(C4:C61)</f>
        <v>79</v>
      </c>
      <c r="D62" s="568">
        <f t="shared" ref="D62:I62" si="2">SUM(D4:D61)</f>
        <v>40</v>
      </c>
      <c r="E62" s="568">
        <f t="shared" si="2"/>
        <v>20</v>
      </c>
      <c r="F62" s="568">
        <f t="shared" si="2"/>
        <v>26</v>
      </c>
      <c r="G62" s="568">
        <f t="shared" si="2"/>
        <v>3</v>
      </c>
      <c r="H62" s="568">
        <f t="shared" si="2"/>
        <v>8</v>
      </c>
      <c r="I62" s="569">
        <f t="shared" si="2"/>
        <v>66</v>
      </c>
      <c r="J62" s="138">
        <f>SUM(J4:J61)</f>
        <v>242</v>
      </c>
      <c r="K62" s="91">
        <f>SUM(K4:K61)</f>
        <v>18</v>
      </c>
      <c r="L62" s="568">
        <f>SUM(L4:L61)</f>
        <v>7</v>
      </c>
      <c r="M62" s="568">
        <f>SUM(M4:M61)</f>
        <v>44</v>
      </c>
      <c r="N62" s="570">
        <f>SUM(N4:N61)</f>
        <v>0</v>
      </c>
    </row>
    <row r="63" spans="1:15" s="1" customFormat="1" ht="6" customHeight="1" x14ac:dyDescent="0.25">
      <c r="A63" s="108"/>
      <c r="B63" s="571"/>
      <c r="C63" s="109"/>
      <c r="D63" s="109"/>
      <c r="E63" s="109"/>
      <c r="F63" s="109"/>
      <c r="G63" s="109"/>
      <c r="H63" s="109"/>
      <c r="I63" s="109"/>
      <c r="J63" s="109"/>
      <c r="K63" s="109"/>
      <c r="L63" s="109"/>
      <c r="M63" s="109"/>
      <c r="N63" s="109"/>
    </row>
    <row r="64" spans="1:15" x14ac:dyDescent="0.25">
      <c r="A64" s="439" t="s">
        <v>426</v>
      </c>
      <c r="B64" s="572"/>
      <c r="C64" s="572"/>
      <c r="D64" s="572"/>
      <c r="E64" s="572"/>
      <c r="F64" s="572"/>
      <c r="G64" s="572"/>
      <c r="H64" s="572"/>
      <c r="I64" s="572"/>
      <c r="J64" s="572"/>
      <c r="K64" s="573"/>
      <c r="L64" s="573"/>
      <c r="M64" s="573"/>
      <c r="N64" s="573"/>
    </row>
    <row r="66" spans="3:14" x14ac:dyDescent="0.25">
      <c r="C66" s="575"/>
      <c r="D66" s="575"/>
      <c r="E66" s="575"/>
      <c r="F66" s="575"/>
      <c r="G66" s="575" t="s">
        <v>309</v>
      </c>
      <c r="H66" s="575"/>
      <c r="I66" s="575"/>
      <c r="J66" s="575"/>
      <c r="K66" s="575"/>
      <c r="L66" s="575"/>
      <c r="M66" s="575"/>
      <c r="N66" s="575"/>
    </row>
    <row r="67" spans="3:14" x14ac:dyDescent="0.25">
      <c r="C67" s="6">
        <f>+C62-'[3]tav 3.1'!B16</f>
        <v>0</v>
      </c>
      <c r="D67" s="6">
        <f>+D62-'[3]tav 3.1'!C16</f>
        <v>0</v>
      </c>
      <c r="E67" s="6">
        <f>+E62-'[3]tav 3.1'!D16</f>
        <v>0</v>
      </c>
      <c r="F67" s="6">
        <f>+F62-'[3]tav 3.1'!E16</f>
        <v>0</v>
      </c>
      <c r="G67" s="6">
        <f>+G62-'[3]tav 3.1'!F16</f>
        <v>0</v>
      </c>
      <c r="H67" s="6">
        <f>+H62-'[3]tav 3.1'!G16</f>
        <v>0</v>
      </c>
      <c r="I67" s="6">
        <f>+I62-'[3]tav 3.1'!H16</f>
        <v>0</v>
      </c>
      <c r="J67" s="6">
        <f>+J62-'[3]tav 3.1'!I16</f>
        <v>0</v>
      </c>
      <c r="K67" s="6">
        <f>+K62-'[3]tav 3.1'!J16</f>
        <v>0</v>
      </c>
      <c r="L67" s="6">
        <f>+L62-'[3]tav 3.1'!K16</f>
        <v>0</v>
      </c>
      <c r="M67" s="6">
        <f>+M62-'[3]tav 3.1'!L16</f>
        <v>0</v>
      </c>
      <c r="N67" s="6">
        <f>+N62-'[3]tav 3.1'!M16</f>
        <v>0</v>
      </c>
    </row>
    <row r="68" spans="3:14" x14ac:dyDescent="0.25">
      <c r="C68" s="6"/>
      <c r="D68" s="6"/>
      <c r="E68" s="6"/>
      <c r="F68" s="6"/>
      <c r="G68" s="6"/>
      <c r="H68" s="6"/>
      <c r="I68" s="6"/>
      <c r="J68" s="6"/>
      <c r="K68" s="6"/>
      <c r="L68" s="6"/>
      <c r="M68" s="6"/>
      <c r="N68" s="6"/>
    </row>
  </sheetData>
  <mergeCells count="3">
    <mergeCell ref="A1:N1"/>
    <mergeCell ref="B2:B3"/>
    <mergeCell ref="A36:N3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Q14" sqref="Q14"/>
    </sheetView>
  </sheetViews>
  <sheetFormatPr defaultColWidth="9.109375" defaultRowHeight="13.2" x14ac:dyDescent="0.25"/>
  <cols>
    <col min="1" max="1" width="10.33203125" style="599" bestFit="1" customWidth="1"/>
    <col min="2" max="8" width="10" style="599" customWidth="1"/>
    <col min="9" max="9" width="10" style="609" customWidth="1"/>
    <col min="10" max="13" width="10" style="599" customWidth="1"/>
    <col min="14" max="14" width="10" style="609" customWidth="1"/>
    <col min="15" max="16384" width="9.109375" style="599"/>
  </cols>
  <sheetData>
    <row r="1" spans="1:16" s="576" customFormat="1" ht="24" customHeight="1" thickBot="1" x14ac:dyDescent="0.3">
      <c r="A1" s="648" t="s">
        <v>479</v>
      </c>
      <c r="B1" s="648"/>
      <c r="C1" s="648"/>
      <c r="D1" s="648"/>
      <c r="E1" s="648"/>
      <c r="F1" s="648"/>
      <c r="G1" s="648"/>
      <c r="H1" s="648"/>
      <c r="I1" s="648"/>
      <c r="J1" s="648"/>
      <c r="K1" s="648"/>
      <c r="L1" s="648"/>
      <c r="M1" s="648"/>
      <c r="N1" s="648"/>
    </row>
    <row r="2" spans="1:16" s="576" customFormat="1" ht="19.5" customHeight="1" thickBot="1" x14ac:dyDescent="0.3">
      <c r="A2" s="649" t="s">
        <v>480</v>
      </c>
      <c r="B2" s="577" t="s">
        <v>400</v>
      </c>
      <c r="C2" s="578"/>
      <c r="D2" s="578"/>
      <c r="E2" s="578"/>
      <c r="F2" s="578"/>
      <c r="G2" s="578"/>
      <c r="H2" s="579"/>
      <c r="I2" s="580"/>
      <c r="J2" s="581" t="s">
        <v>401</v>
      </c>
      <c r="K2" s="581"/>
      <c r="L2" s="581"/>
      <c r="M2" s="581"/>
      <c r="N2" s="580"/>
    </row>
    <row r="3" spans="1:16" s="576" customFormat="1" ht="31.5" customHeight="1" thickBot="1" x14ac:dyDescent="0.3">
      <c r="A3" s="650"/>
      <c r="B3" s="582" t="s">
        <v>403</v>
      </c>
      <c r="C3" s="583" t="s">
        <v>404</v>
      </c>
      <c r="D3" s="583" t="s">
        <v>405</v>
      </c>
      <c r="E3" s="583" t="s">
        <v>429</v>
      </c>
      <c r="F3" s="583" t="s">
        <v>481</v>
      </c>
      <c r="G3" s="583" t="s">
        <v>408</v>
      </c>
      <c r="H3" s="584" t="s">
        <v>409</v>
      </c>
      <c r="I3" s="585" t="s">
        <v>30</v>
      </c>
      <c r="J3" s="586" t="s">
        <v>410</v>
      </c>
      <c r="K3" s="587" t="s">
        <v>411</v>
      </c>
      <c r="L3" s="588" t="s">
        <v>412</v>
      </c>
      <c r="M3" s="589" t="s">
        <v>431</v>
      </c>
      <c r="N3" s="590" t="s">
        <v>482</v>
      </c>
    </row>
    <row r="4" spans="1:16" ht="18.75" customHeight="1" x14ac:dyDescent="0.25">
      <c r="A4" s="591" t="s">
        <v>18</v>
      </c>
      <c r="B4" s="592">
        <v>65</v>
      </c>
      <c r="C4" s="593">
        <v>34</v>
      </c>
      <c r="D4" s="593">
        <v>40</v>
      </c>
      <c r="E4" s="593">
        <v>61</v>
      </c>
      <c r="F4" s="593">
        <v>12</v>
      </c>
      <c r="G4" s="593">
        <v>17</v>
      </c>
      <c r="H4" s="594">
        <v>39</v>
      </c>
      <c r="I4" s="595">
        <v>268</v>
      </c>
      <c r="J4" s="596">
        <v>69</v>
      </c>
      <c r="K4" s="597">
        <v>6</v>
      </c>
      <c r="L4" s="593">
        <v>42</v>
      </c>
      <c r="M4" s="594">
        <v>2</v>
      </c>
      <c r="N4" s="598">
        <v>50</v>
      </c>
      <c r="O4" s="576"/>
      <c r="P4" s="576"/>
    </row>
    <row r="5" spans="1:16" ht="18.75" customHeight="1" x14ac:dyDescent="0.25">
      <c r="A5" s="591" t="s">
        <v>19</v>
      </c>
      <c r="B5" s="592">
        <v>60</v>
      </c>
      <c r="C5" s="593">
        <v>34</v>
      </c>
      <c r="D5" s="593">
        <v>31</v>
      </c>
      <c r="E5" s="593">
        <v>70</v>
      </c>
      <c r="F5" s="593">
        <v>5</v>
      </c>
      <c r="G5" s="593">
        <v>4</v>
      </c>
      <c r="H5" s="594">
        <v>23</v>
      </c>
      <c r="I5" s="595">
        <v>227</v>
      </c>
      <c r="J5" s="596">
        <v>63</v>
      </c>
      <c r="K5" s="597">
        <v>13</v>
      </c>
      <c r="L5" s="593">
        <v>27</v>
      </c>
      <c r="M5" s="594">
        <v>1</v>
      </c>
      <c r="N5" s="598">
        <v>41</v>
      </c>
      <c r="O5" s="576"/>
      <c r="P5" s="576"/>
    </row>
    <row r="6" spans="1:16" ht="18.75" customHeight="1" x14ac:dyDescent="0.25">
      <c r="A6" s="591" t="s">
        <v>20</v>
      </c>
      <c r="B6" s="592">
        <v>73</v>
      </c>
      <c r="C6" s="593">
        <v>29</v>
      </c>
      <c r="D6" s="593">
        <v>23</v>
      </c>
      <c r="E6" s="593">
        <v>33</v>
      </c>
      <c r="F6" s="593">
        <v>12</v>
      </c>
      <c r="G6" s="593">
        <v>5</v>
      </c>
      <c r="H6" s="594">
        <v>21</v>
      </c>
      <c r="I6" s="595">
        <f t="shared" ref="I6:I13" si="0">SUM(B6:H6)</f>
        <v>196</v>
      </c>
      <c r="J6" s="596">
        <v>36</v>
      </c>
      <c r="K6" s="597">
        <v>19</v>
      </c>
      <c r="L6" s="593">
        <v>49</v>
      </c>
      <c r="M6" s="594">
        <v>1</v>
      </c>
      <c r="N6" s="598">
        <f t="shared" ref="N6:N24" si="1">SUM(K6:M6)</f>
        <v>69</v>
      </c>
      <c r="O6" s="576"/>
      <c r="P6" s="576"/>
    </row>
    <row r="7" spans="1:16" ht="18.75" customHeight="1" x14ac:dyDescent="0.25">
      <c r="A7" s="591" t="s">
        <v>21</v>
      </c>
      <c r="B7" s="592">
        <v>46</v>
      </c>
      <c r="C7" s="593">
        <v>37</v>
      </c>
      <c r="D7" s="593">
        <v>26</v>
      </c>
      <c r="E7" s="593">
        <v>36</v>
      </c>
      <c r="F7" s="593">
        <v>3</v>
      </c>
      <c r="G7" s="593">
        <v>11</v>
      </c>
      <c r="H7" s="594">
        <v>29</v>
      </c>
      <c r="I7" s="595">
        <f t="shared" si="0"/>
        <v>188</v>
      </c>
      <c r="J7" s="596">
        <v>31</v>
      </c>
      <c r="K7" s="597">
        <v>18</v>
      </c>
      <c r="L7" s="593">
        <v>38</v>
      </c>
      <c r="M7" s="594">
        <v>1</v>
      </c>
      <c r="N7" s="598">
        <f t="shared" si="1"/>
        <v>57</v>
      </c>
      <c r="O7" s="576"/>
      <c r="P7" s="576"/>
    </row>
    <row r="8" spans="1:16" ht="18.75" customHeight="1" x14ac:dyDescent="0.25">
      <c r="A8" s="591" t="s">
        <v>22</v>
      </c>
      <c r="B8" s="592">
        <v>43</v>
      </c>
      <c r="C8" s="593">
        <v>45</v>
      </c>
      <c r="D8" s="593">
        <v>21</v>
      </c>
      <c r="E8" s="593">
        <v>56</v>
      </c>
      <c r="F8" s="593">
        <v>1</v>
      </c>
      <c r="G8" s="593">
        <v>7</v>
      </c>
      <c r="H8" s="594">
        <v>11</v>
      </c>
      <c r="I8" s="595">
        <f t="shared" si="0"/>
        <v>184</v>
      </c>
      <c r="J8" s="596">
        <v>39</v>
      </c>
      <c r="K8" s="597">
        <v>4</v>
      </c>
      <c r="L8" s="593">
        <v>32</v>
      </c>
      <c r="M8" s="594">
        <v>1</v>
      </c>
      <c r="N8" s="598">
        <f t="shared" si="1"/>
        <v>37</v>
      </c>
      <c r="O8" s="576"/>
      <c r="P8" s="576"/>
    </row>
    <row r="9" spans="1:16" ht="18.75" customHeight="1" x14ac:dyDescent="0.25">
      <c r="A9" s="591" t="s">
        <v>23</v>
      </c>
      <c r="B9" s="592">
        <v>52</v>
      </c>
      <c r="C9" s="593">
        <v>36</v>
      </c>
      <c r="D9" s="593">
        <v>16</v>
      </c>
      <c r="E9" s="593">
        <v>49</v>
      </c>
      <c r="F9" s="593">
        <v>10</v>
      </c>
      <c r="G9" s="593">
        <v>7</v>
      </c>
      <c r="H9" s="594">
        <v>45</v>
      </c>
      <c r="I9" s="595">
        <f t="shared" si="0"/>
        <v>215</v>
      </c>
      <c r="J9" s="596">
        <v>48</v>
      </c>
      <c r="K9" s="597">
        <v>17</v>
      </c>
      <c r="L9" s="593">
        <v>38</v>
      </c>
      <c r="M9" s="594">
        <v>3</v>
      </c>
      <c r="N9" s="598">
        <f t="shared" si="1"/>
        <v>58</v>
      </c>
      <c r="O9" s="576"/>
      <c r="P9" s="576"/>
    </row>
    <row r="10" spans="1:16" ht="18.75" customHeight="1" x14ac:dyDescent="0.25">
      <c r="A10" s="591" t="s">
        <v>24</v>
      </c>
      <c r="B10" s="592">
        <v>41</v>
      </c>
      <c r="C10" s="593">
        <v>36</v>
      </c>
      <c r="D10" s="593">
        <v>22</v>
      </c>
      <c r="E10" s="593">
        <v>40</v>
      </c>
      <c r="F10" s="593">
        <v>12</v>
      </c>
      <c r="G10" s="593">
        <v>7</v>
      </c>
      <c r="H10" s="594">
        <v>12</v>
      </c>
      <c r="I10" s="595">
        <f t="shared" si="0"/>
        <v>170</v>
      </c>
      <c r="J10" s="596">
        <v>33</v>
      </c>
      <c r="K10" s="597">
        <v>10</v>
      </c>
      <c r="L10" s="593">
        <v>45</v>
      </c>
      <c r="M10" s="594">
        <v>1</v>
      </c>
      <c r="N10" s="598">
        <f t="shared" si="1"/>
        <v>56</v>
      </c>
      <c r="O10" s="576"/>
      <c r="P10" s="576"/>
    </row>
    <row r="11" spans="1:16" ht="18.75" customHeight="1" x14ac:dyDescent="0.25">
      <c r="A11" s="591" t="s">
        <v>25</v>
      </c>
      <c r="B11" s="592">
        <v>47</v>
      </c>
      <c r="C11" s="593">
        <v>29</v>
      </c>
      <c r="D11" s="593">
        <v>13</v>
      </c>
      <c r="E11" s="593">
        <v>42</v>
      </c>
      <c r="F11" s="593">
        <v>7</v>
      </c>
      <c r="G11" s="593">
        <v>2</v>
      </c>
      <c r="H11" s="594">
        <v>18</v>
      </c>
      <c r="I11" s="595">
        <f t="shared" si="0"/>
        <v>158</v>
      </c>
      <c r="J11" s="596">
        <v>42</v>
      </c>
      <c r="K11" s="597">
        <v>7</v>
      </c>
      <c r="L11" s="593">
        <v>38</v>
      </c>
      <c r="M11" s="594">
        <v>0</v>
      </c>
      <c r="N11" s="598">
        <f t="shared" si="1"/>
        <v>45</v>
      </c>
      <c r="O11" s="576"/>
      <c r="P11" s="576"/>
    </row>
    <row r="12" spans="1:16" ht="18.75" customHeight="1" x14ac:dyDescent="0.25">
      <c r="A12" s="591" t="s">
        <v>31</v>
      </c>
      <c r="B12" s="592">
        <v>67</v>
      </c>
      <c r="C12" s="593">
        <v>41</v>
      </c>
      <c r="D12" s="593">
        <v>22</v>
      </c>
      <c r="E12" s="593">
        <v>32</v>
      </c>
      <c r="F12" s="593">
        <v>4</v>
      </c>
      <c r="G12" s="593">
        <v>8</v>
      </c>
      <c r="H12" s="594">
        <v>25</v>
      </c>
      <c r="I12" s="595">
        <f t="shared" si="0"/>
        <v>199</v>
      </c>
      <c r="J12" s="596">
        <v>48</v>
      </c>
      <c r="K12" s="597">
        <v>7</v>
      </c>
      <c r="L12" s="593">
        <v>55</v>
      </c>
      <c r="M12" s="594">
        <v>0</v>
      </c>
      <c r="N12" s="598">
        <f t="shared" si="1"/>
        <v>62</v>
      </c>
      <c r="O12" s="576"/>
      <c r="P12" s="576"/>
    </row>
    <row r="13" spans="1:16" ht="18.75" customHeight="1" x14ac:dyDescent="0.25">
      <c r="A13" s="591" t="s">
        <v>32</v>
      </c>
      <c r="B13" s="592">
        <v>55</v>
      </c>
      <c r="C13" s="593">
        <v>51</v>
      </c>
      <c r="D13" s="593">
        <v>26</v>
      </c>
      <c r="E13" s="593">
        <v>53</v>
      </c>
      <c r="F13" s="593">
        <v>7</v>
      </c>
      <c r="G13" s="593">
        <v>22</v>
      </c>
      <c r="H13" s="594">
        <v>19</v>
      </c>
      <c r="I13" s="595">
        <f t="shared" si="0"/>
        <v>233</v>
      </c>
      <c r="J13" s="596">
        <v>45</v>
      </c>
      <c r="K13" s="597">
        <v>13</v>
      </c>
      <c r="L13" s="593">
        <v>85</v>
      </c>
      <c r="M13" s="594">
        <v>1</v>
      </c>
      <c r="N13" s="598">
        <f t="shared" si="1"/>
        <v>99</v>
      </c>
      <c r="O13" s="576"/>
      <c r="P13" s="576"/>
    </row>
    <row r="14" spans="1:16" ht="18.75" customHeight="1" x14ac:dyDescent="0.25">
      <c r="A14" s="591" t="s">
        <v>39</v>
      </c>
      <c r="B14" s="592">
        <v>63</v>
      </c>
      <c r="C14" s="593">
        <v>41</v>
      </c>
      <c r="D14" s="593">
        <v>24</v>
      </c>
      <c r="E14" s="593">
        <v>60</v>
      </c>
      <c r="F14" s="593">
        <v>7</v>
      </c>
      <c r="G14" s="593">
        <v>27</v>
      </c>
      <c r="H14" s="594">
        <v>36</v>
      </c>
      <c r="I14" s="595">
        <f t="shared" ref="I14:I23" si="2">SUM(B14:H14)</f>
        <v>258</v>
      </c>
      <c r="J14" s="596">
        <v>62</v>
      </c>
      <c r="K14" s="597">
        <v>16</v>
      </c>
      <c r="L14" s="593">
        <v>69</v>
      </c>
      <c r="M14" s="594">
        <v>1</v>
      </c>
      <c r="N14" s="598">
        <f t="shared" si="1"/>
        <v>86</v>
      </c>
      <c r="O14" s="576"/>
      <c r="P14" s="576"/>
    </row>
    <row r="15" spans="1:16" ht="18.75" customHeight="1" x14ac:dyDescent="0.25">
      <c r="A15" s="591" t="s">
        <v>483</v>
      </c>
      <c r="B15" s="592">
        <v>70</v>
      </c>
      <c r="C15" s="593">
        <v>53</v>
      </c>
      <c r="D15" s="593">
        <v>23</v>
      </c>
      <c r="E15" s="593">
        <v>49</v>
      </c>
      <c r="F15" s="593">
        <v>14</v>
      </c>
      <c r="G15" s="593">
        <v>53</v>
      </c>
      <c r="H15" s="594">
        <v>55</v>
      </c>
      <c r="I15" s="595">
        <f t="shared" si="2"/>
        <v>317</v>
      </c>
      <c r="J15" s="596">
        <v>55</v>
      </c>
      <c r="K15" s="597">
        <v>18</v>
      </c>
      <c r="L15" s="593">
        <v>52</v>
      </c>
      <c r="M15" s="594">
        <v>0</v>
      </c>
      <c r="N15" s="598">
        <f t="shared" si="1"/>
        <v>70</v>
      </c>
      <c r="O15" s="576"/>
      <c r="P15" s="576"/>
    </row>
    <row r="16" spans="1:16" ht="18.75" customHeight="1" x14ac:dyDescent="0.25">
      <c r="A16" s="591" t="s">
        <v>484</v>
      </c>
      <c r="B16" s="592">
        <v>76</v>
      </c>
      <c r="C16" s="593">
        <v>46</v>
      </c>
      <c r="D16" s="593">
        <v>41</v>
      </c>
      <c r="E16" s="593">
        <v>50</v>
      </c>
      <c r="F16" s="593">
        <v>7</v>
      </c>
      <c r="G16" s="593">
        <v>31</v>
      </c>
      <c r="H16" s="594">
        <v>59</v>
      </c>
      <c r="I16" s="595">
        <f t="shared" si="2"/>
        <v>310</v>
      </c>
      <c r="J16" s="596">
        <v>47</v>
      </c>
      <c r="K16" s="597">
        <v>15</v>
      </c>
      <c r="L16" s="593">
        <v>68</v>
      </c>
      <c r="M16" s="594">
        <v>4</v>
      </c>
      <c r="N16" s="598">
        <f t="shared" si="1"/>
        <v>87</v>
      </c>
      <c r="O16" s="576"/>
      <c r="P16" s="576"/>
    </row>
    <row r="17" spans="1:16" ht="18.75" customHeight="1" x14ac:dyDescent="0.25">
      <c r="A17" s="591" t="s">
        <v>109</v>
      </c>
      <c r="B17" s="592">
        <v>63</v>
      </c>
      <c r="C17" s="593">
        <v>22</v>
      </c>
      <c r="D17" s="593">
        <v>20</v>
      </c>
      <c r="E17" s="593">
        <v>41</v>
      </c>
      <c r="F17" s="593">
        <v>8</v>
      </c>
      <c r="G17" s="593">
        <v>26</v>
      </c>
      <c r="H17" s="594">
        <v>39</v>
      </c>
      <c r="I17" s="595">
        <f t="shared" si="2"/>
        <v>219</v>
      </c>
      <c r="J17" s="596">
        <v>56</v>
      </c>
      <c r="K17" s="597">
        <v>10</v>
      </c>
      <c r="L17" s="593">
        <v>56</v>
      </c>
      <c r="M17" s="594">
        <v>0</v>
      </c>
      <c r="N17" s="598">
        <f t="shared" si="1"/>
        <v>66</v>
      </c>
      <c r="O17" s="576"/>
      <c r="P17" s="576"/>
    </row>
    <row r="18" spans="1:16" ht="18.75" customHeight="1" x14ac:dyDescent="0.25">
      <c r="A18" s="591" t="s">
        <v>110</v>
      </c>
      <c r="B18" s="592">
        <v>87</v>
      </c>
      <c r="C18" s="593">
        <v>26</v>
      </c>
      <c r="D18" s="593">
        <v>25</v>
      </c>
      <c r="E18" s="593">
        <v>44</v>
      </c>
      <c r="F18" s="593">
        <v>5</v>
      </c>
      <c r="G18" s="593">
        <v>31</v>
      </c>
      <c r="H18" s="594">
        <v>51</v>
      </c>
      <c r="I18" s="595">
        <f t="shared" si="2"/>
        <v>269</v>
      </c>
      <c r="J18" s="596">
        <v>68</v>
      </c>
      <c r="K18" s="597">
        <v>6</v>
      </c>
      <c r="L18" s="593">
        <v>36</v>
      </c>
      <c r="M18" s="594">
        <v>1</v>
      </c>
      <c r="N18" s="598">
        <f t="shared" si="1"/>
        <v>43</v>
      </c>
      <c r="O18" s="576"/>
      <c r="P18" s="576"/>
    </row>
    <row r="19" spans="1:16" ht="18.75" customHeight="1" x14ac:dyDescent="0.25">
      <c r="A19" s="591" t="s">
        <v>187</v>
      </c>
      <c r="B19" s="592">
        <v>55</v>
      </c>
      <c r="C19" s="593">
        <v>36</v>
      </c>
      <c r="D19" s="593">
        <v>25</v>
      </c>
      <c r="E19" s="593">
        <v>31</v>
      </c>
      <c r="F19" s="593">
        <v>8</v>
      </c>
      <c r="G19" s="593">
        <v>15</v>
      </c>
      <c r="H19" s="594">
        <v>16</v>
      </c>
      <c r="I19" s="595">
        <f t="shared" si="2"/>
        <v>186</v>
      </c>
      <c r="J19" s="596">
        <v>52</v>
      </c>
      <c r="K19" s="597">
        <v>4</v>
      </c>
      <c r="L19" s="593">
        <v>55</v>
      </c>
      <c r="M19" s="594">
        <v>2</v>
      </c>
      <c r="N19" s="598">
        <f t="shared" si="1"/>
        <v>61</v>
      </c>
      <c r="O19" s="576"/>
      <c r="P19" s="576"/>
    </row>
    <row r="20" spans="1:16" ht="18.75" customHeight="1" x14ac:dyDescent="0.25">
      <c r="A20" s="591" t="s">
        <v>122</v>
      </c>
      <c r="B20" s="592">
        <v>52</v>
      </c>
      <c r="C20" s="593">
        <v>28</v>
      </c>
      <c r="D20" s="593">
        <v>22</v>
      </c>
      <c r="E20" s="593">
        <v>33</v>
      </c>
      <c r="F20" s="593">
        <v>4</v>
      </c>
      <c r="G20" s="593">
        <v>7</v>
      </c>
      <c r="H20" s="594">
        <v>33</v>
      </c>
      <c r="I20" s="595">
        <f t="shared" si="2"/>
        <v>179</v>
      </c>
      <c r="J20" s="596">
        <v>35</v>
      </c>
      <c r="K20" s="597">
        <v>11</v>
      </c>
      <c r="L20" s="593">
        <v>38</v>
      </c>
      <c r="M20" s="594">
        <v>1</v>
      </c>
      <c r="N20" s="598">
        <f t="shared" si="1"/>
        <v>50</v>
      </c>
      <c r="O20" s="576"/>
      <c r="P20" s="576"/>
    </row>
    <row r="21" spans="1:16" ht="18.75" customHeight="1" x14ac:dyDescent="0.25">
      <c r="A21" s="591" t="s">
        <v>138</v>
      </c>
      <c r="B21" s="592">
        <v>44</v>
      </c>
      <c r="C21" s="593">
        <v>34</v>
      </c>
      <c r="D21" s="593">
        <v>20</v>
      </c>
      <c r="E21" s="593">
        <v>52</v>
      </c>
      <c r="F21" s="593">
        <v>7</v>
      </c>
      <c r="G21" s="593">
        <v>4</v>
      </c>
      <c r="H21" s="594">
        <v>20</v>
      </c>
      <c r="I21" s="595">
        <f t="shared" si="2"/>
        <v>181</v>
      </c>
      <c r="J21" s="596">
        <v>47</v>
      </c>
      <c r="K21" s="597">
        <v>9</v>
      </c>
      <c r="L21" s="593">
        <v>54</v>
      </c>
      <c r="M21" s="594">
        <v>1</v>
      </c>
      <c r="N21" s="598">
        <f t="shared" si="1"/>
        <v>64</v>
      </c>
      <c r="O21" s="576"/>
      <c r="P21" s="576"/>
    </row>
    <row r="22" spans="1:16" ht="18.75" customHeight="1" x14ac:dyDescent="0.25">
      <c r="A22" s="591" t="s">
        <v>188</v>
      </c>
      <c r="B22" s="597">
        <v>85</v>
      </c>
      <c r="C22" s="593">
        <v>37</v>
      </c>
      <c r="D22" s="593">
        <v>13</v>
      </c>
      <c r="E22" s="593">
        <v>52</v>
      </c>
      <c r="F22" s="593">
        <v>8</v>
      </c>
      <c r="G22" s="593">
        <v>8</v>
      </c>
      <c r="H22" s="594">
        <v>34</v>
      </c>
      <c r="I22" s="595">
        <f t="shared" si="2"/>
        <v>237</v>
      </c>
      <c r="J22" s="596">
        <v>36</v>
      </c>
      <c r="K22" s="597">
        <v>15</v>
      </c>
      <c r="L22" s="593">
        <v>50</v>
      </c>
      <c r="M22" s="594">
        <v>2</v>
      </c>
      <c r="N22" s="598">
        <f t="shared" si="1"/>
        <v>67</v>
      </c>
      <c r="O22" s="576"/>
      <c r="P22" s="576"/>
    </row>
    <row r="23" spans="1:16" ht="18.75" customHeight="1" x14ac:dyDescent="0.25">
      <c r="A23" s="591" t="s">
        <v>197</v>
      </c>
      <c r="B23" s="597">
        <v>102</v>
      </c>
      <c r="C23" s="593">
        <v>47</v>
      </c>
      <c r="D23" s="593">
        <v>16</v>
      </c>
      <c r="E23" s="593">
        <v>36</v>
      </c>
      <c r="F23" s="593">
        <v>4</v>
      </c>
      <c r="G23" s="593">
        <v>9</v>
      </c>
      <c r="H23" s="594">
        <v>49</v>
      </c>
      <c r="I23" s="595">
        <f t="shared" si="2"/>
        <v>263</v>
      </c>
      <c r="J23" s="596">
        <v>22</v>
      </c>
      <c r="K23" s="597">
        <v>10</v>
      </c>
      <c r="L23" s="593">
        <v>60</v>
      </c>
      <c r="M23" s="594">
        <v>0</v>
      </c>
      <c r="N23" s="598">
        <f t="shared" si="1"/>
        <v>70</v>
      </c>
      <c r="O23" s="576"/>
      <c r="P23" s="576"/>
    </row>
    <row r="24" spans="1:16" ht="18.75" customHeight="1" thickBot="1" x14ac:dyDescent="0.3">
      <c r="A24" s="600" t="s">
        <v>231</v>
      </c>
      <c r="B24" s="601">
        <v>79</v>
      </c>
      <c r="C24" s="602">
        <v>40</v>
      </c>
      <c r="D24" s="602">
        <v>20</v>
      </c>
      <c r="E24" s="602">
        <v>26</v>
      </c>
      <c r="F24" s="602">
        <v>3</v>
      </c>
      <c r="G24" s="602">
        <v>8</v>
      </c>
      <c r="H24" s="603">
        <v>66</v>
      </c>
      <c r="I24" s="604">
        <v>242</v>
      </c>
      <c r="J24" s="605">
        <v>18</v>
      </c>
      <c r="K24" s="601">
        <v>7</v>
      </c>
      <c r="L24" s="602">
        <v>44</v>
      </c>
      <c r="M24" s="603">
        <v>0</v>
      </c>
      <c r="N24" s="606">
        <f t="shared" si="1"/>
        <v>51</v>
      </c>
      <c r="O24" s="576"/>
      <c r="P24" s="576"/>
    </row>
    <row r="25" spans="1:16" ht="18" customHeight="1" x14ac:dyDescent="0.25">
      <c r="A25" s="651" t="s">
        <v>485</v>
      </c>
      <c r="B25" s="651"/>
      <c r="C25" s="651"/>
      <c r="D25" s="651"/>
      <c r="E25" s="651"/>
      <c r="F25" s="651"/>
      <c r="G25" s="651"/>
      <c r="H25" s="651"/>
      <c r="I25" s="651"/>
      <c r="J25" s="651"/>
      <c r="K25" s="651"/>
      <c r="L25" s="651"/>
      <c r="M25" s="651"/>
      <c r="N25" s="651"/>
      <c r="O25" s="576"/>
      <c r="P25" s="576"/>
    </row>
    <row r="26" spans="1:16" s="607" customFormat="1" x14ac:dyDescent="0.25">
      <c r="A26" s="439" t="s">
        <v>426</v>
      </c>
      <c r="I26" s="608"/>
      <c r="N26" s="608"/>
    </row>
  </sheetData>
  <mergeCells count="3">
    <mergeCell ref="A1:N1"/>
    <mergeCell ref="A2:A3"/>
    <mergeCell ref="A25:N2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row r="1" spans="1:1" x14ac:dyDescent="0.25">
      <c r="A1" t="s">
        <v>478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0" workbookViewId="0">
      <selection activeCell="H18" sqref="H18:K18"/>
    </sheetView>
  </sheetViews>
  <sheetFormatPr defaultColWidth="9.109375" defaultRowHeight="13.2" x14ac:dyDescent="0.25"/>
  <cols>
    <col min="1" max="1" width="3.5546875" style="24" customWidth="1"/>
    <col min="2" max="2" width="24.44140625" style="24" customWidth="1"/>
    <col min="3" max="6" width="7.88671875" style="24" customWidth="1"/>
    <col min="7" max="7" width="8.5546875" style="24" customWidth="1"/>
    <col min="8" max="11" width="7.5546875" style="24" customWidth="1"/>
    <col min="12" max="12" width="8.88671875" style="24" customWidth="1"/>
    <col min="13" max="13" width="11.88671875" style="24" customWidth="1"/>
    <col min="14" max="14" width="10.109375" style="24" customWidth="1"/>
    <col min="15" max="16384" width="9.109375" style="24"/>
  </cols>
  <sheetData>
    <row r="1" spans="1:17" ht="36" customHeight="1" thickBot="1" x14ac:dyDescent="0.3">
      <c r="A1" s="614" t="s">
        <v>219</v>
      </c>
      <c r="B1" s="614"/>
      <c r="C1" s="614"/>
      <c r="D1" s="614"/>
      <c r="E1" s="614"/>
      <c r="F1" s="614"/>
      <c r="G1" s="614"/>
      <c r="H1" s="614"/>
      <c r="I1" s="614"/>
      <c r="J1" s="614"/>
      <c r="K1" s="614"/>
      <c r="L1" s="614"/>
      <c r="M1" s="614"/>
      <c r="N1" s="614"/>
    </row>
    <row r="2" spans="1:17" s="3" customFormat="1" ht="35.25" customHeight="1" thickBot="1" x14ac:dyDescent="0.3">
      <c r="A2" s="67"/>
      <c r="B2" s="68"/>
      <c r="C2" s="78" t="s">
        <v>50</v>
      </c>
      <c r="D2" s="69"/>
      <c r="E2" s="69"/>
      <c r="F2" s="69"/>
      <c r="G2" s="70"/>
      <c r="H2" s="79" t="s">
        <v>44</v>
      </c>
      <c r="I2" s="80"/>
      <c r="J2" s="80"/>
      <c r="K2" s="80"/>
      <c r="L2" s="81"/>
      <c r="M2" s="82" t="s">
        <v>45</v>
      </c>
      <c r="N2" s="612" t="s">
        <v>0</v>
      </c>
    </row>
    <row r="3" spans="1:17" s="3" customFormat="1" ht="59.25" customHeight="1" thickBot="1" x14ac:dyDescent="0.3">
      <c r="A3" s="76" t="s">
        <v>15</v>
      </c>
      <c r="B3" s="75" t="s">
        <v>123</v>
      </c>
      <c r="C3" s="31" t="s">
        <v>49</v>
      </c>
      <c r="D3" s="31" t="s">
        <v>40</v>
      </c>
      <c r="E3" s="31" t="s">
        <v>41</v>
      </c>
      <c r="F3" s="31" t="s">
        <v>42</v>
      </c>
      <c r="G3" s="77" t="s">
        <v>30</v>
      </c>
      <c r="H3" s="31" t="s">
        <v>49</v>
      </c>
      <c r="I3" s="31" t="s">
        <v>40</v>
      </c>
      <c r="J3" s="31" t="s">
        <v>41</v>
      </c>
      <c r="K3" s="31" t="s">
        <v>42</v>
      </c>
      <c r="L3" s="77" t="s">
        <v>30</v>
      </c>
      <c r="M3" s="83" t="s">
        <v>51</v>
      </c>
      <c r="N3" s="613"/>
    </row>
    <row r="4" spans="1:17" s="3" customFormat="1" ht="27.75" customHeight="1" x14ac:dyDescent="0.25">
      <c r="A4" s="73">
        <v>1</v>
      </c>
      <c r="B4" s="264" t="s">
        <v>1</v>
      </c>
      <c r="C4" s="85">
        <v>587</v>
      </c>
      <c r="D4" s="85">
        <v>2116</v>
      </c>
      <c r="E4" s="85">
        <v>1809</v>
      </c>
      <c r="F4" s="85">
        <v>905</v>
      </c>
      <c r="G4" s="85">
        <v>5417</v>
      </c>
      <c r="H4" s="85">
        <v>5193</v>
      </c>
      <c r="I4" s="85">
        <v>3373</v>
      </c>
      <c r="J4" s="85">
        <v>3674</v>
      </c>
      <c r="K4" s="85">
        <v>580</v>
      </c>
      <c r="L4" s="85">
        <v>12820</v>
      </c>
      <c r="M4" s="85">
        <v>42</v>
      </c>
      <c r="N4" s="128">
        <v>18279</v>
      </c>
    </row>
    <row r="5" spans="1:17" s="3" customFormat="1" ht="24" customHeight="1" x14ac:dyDescent="0.25">
      <c r="A5" s="73">
        <v>2</v>
      </c>
      <c r="B5" s="264" t="s">
        <v>2</v>
      </c>
      <c r="C5" s="85">
        <v>252</v>
      </c>
      <c r="D5" s="85">
        <v>1084</v>
      </c>
      <c r="E5" s="85">
        <v>958</v>
      </c>
      <c r="F5" s="85">
        <v>66</v>
      </c>
      <c r="G5" s="85">
        <v>2360</v>
      </c>
      <c r="H5" s="85">
        <v>2779</v>
      </c>
      <c r="I5" s="85">
        <v>1699</v>
      </c>
      <c r="J5" s="85">
        <v>1843</v>
      </c>
      <c r="K5" s="85">
        <v>415</v>
      </c>
      <c r="L5" s="85">
        <v>6736</v>
      </c>
      <c r="M5" s="85">
        <v>80</v>
      </c>
      <c r="N5" s="128">
        <v>9176</v>
      </c>
    </row>
    <row r="6" spans="1:17" s="3" customFormat="1" ht="24" customHeight="1" x14ac:dyDescent="0.25">
      <c r="A6" s="73">
        <v>3</v>
      </c>
      <c r="B6" s="264" t="s">
        <v>3</v>
      </c>
      <c r="C6" s="85">
        <v>349</v>
      </c>
      <c r="D6" s="85">
        <v>927</v>
      </c>
      <c r="E6" s="85">
        <v>745</v>
      </c>
      <c r="F6" s="85">
        <v>26</v>
      </c>
      <c r="G6" s="85">
        <v>2047</v>
      </c>
      <c r="H6" s="85">
        <v>3203</v>
      </c>
      <c r="I6" s="85">
        <v>1550</v>
      </c>
      <c r="J6" s="85">
        <v>1544</v>
      </c>
      <c r="K6" s="85">
        <v>341</v>
      </c>
      <c r="L6" s="85">
        <v>6638</v>
      </c>
      <c r="M6" s="85">
        <v>37</v>
      </c>
      <c r="N6" s="128">
        <v>8722</v>
      </c>
    </row>
    <row r="7" spans="1:17" s="3" customFormat="1" ht="24" customHeight="1" x14ac:dyDescent="0.25">
      <c r="A7" s="73">
        <v>4</v>
      </c>
      <c r="B7" s="264" t="s">
        <v>4</v>
      </c>
      <c r="C7" s="85">
        <v>76</v>
      </c>
      <c r="D7" s="85">
        <v>306</v>
      </c>
      <c r="E7" s="85">
        <v>306</v>
      </c>
      <c r="F7" s="85">
        <v>27</v>
      </c>
      <c r="G7" s="85">
        <v>715</v>
      </c>
      <c r="H7" s="85">
        <v>4382</v>
      </c>
      <c r="I7" s="85">
        <v>2053</v>
      </c>
      <c r="J7" s="85">
        <v>1577</v>
      </c>
      <c r="K7" s="85">
        <v>137</v>
      </c>
      <c r="L7" s="85">
        <v>8149</v>
      </c>
      <c r="M7" s="85">
        <v>13</v>
      </c>
      <c r="N7" s="128">
        <v>8877</v>
      </c>
      <c r="Q7" s="71"/>
    </row>
    <row r="8" spans="1:17" s="3" customFormat="1" ht="24" customHeight="1" x14ac:dyDescent="0.25">
      <c r="A8" s="73">
        <v>5</v>
      </c>
      <c r="B8" s="264" t="s">
        <v>5</v>
      </c>
      <c r="C8" s="85">
        <v>10</v>
      </c>
      <c r="D8" s="85">
        <v>55</v>
      </c>
      <c r="E8" s="85">
        <v>101</v>
      </c>
      <c r="F8" s="85">
        <v>1</v>
      </c>
      <c r="G8" s="85">
        <v>167</v>
      </c>
      <c r="H8" s="85">
        <v>654</v>
      </c>
      <c r="I8" s="85">
        <v>122</v>
      </c>
      <c r="J8" s="85">
        <v>76</v>
      </c>
      <c r="K8" s="85">
        <v>13</v>
      </c>
      <c r="L8" s="85">
        <v>865</v>
      </c>
      <c r="M8" s="85">
        <v>1</v>
      </c>
      <c r="N8" s="128">
        <v>1033</v>
      </c>
    </row>
    <row r="9" spans="1:17" s="3" customFormat="1" ht="24" customHeight="1" x14ac:dyDescent="0.25">
      <c r="A9" s="73">
        <v>6</v>
      </c>
      <c r="B9" s="264" t="s">
        <v>6</v>
      </c>
      <c r="C9" s="85">
        <v>66</v>
      </c>
      <c r="D9" s="85">
        <v>173</v>
      </c>
      <c r="E9" s="85">
        <v>140</v>
      </c>
      <c r="F9" s="85">
        <v>7</v>
      </c>
      <c r="G9" s="85">
        <v>386</v>
      </c>
      <c r="H9" s="85">
        <v>1790</v>
      </c>
      <c r="I9" s="85">
        <v>350</v>
      </c>
      <c r="J9" s="85">
        <v>222</v>
      </c>
      <c r="K9" s="85">
        <v>11</v>
      </c>
      <c r="L9" s="85">
        <v>2373</v>
      </c>
      <c r="M9" s="85">
        <v>0</v>
      </c>
      <c r="N9" s="128">
        <v>2759</v>
      </c>
    </row>
    <row r="10" spans="1:17" s="3" customFormat="1" ht="24" customHeight="1" x14ac:dyDescent="0.25">
      <c r="A10" s="73">
        <v>7</v>
      </c>
      <c r="B10" s="264" t="s">
        <v>7</v>
      </c>
      <c r="C10" s="85">
        <v>1</v>
      </c>
      <c r="D10" s="85">
        <v>3</v>
      </c>
      <c r="E10" s="85">
        <v>4</v>
      </c>
      <c r="F10" s="85">
        <v>0</v>
      </c>
      <c r="G10" s="85">
        <v>8</v>
      </c>
      <c r="H10" s="85">
        <v>20</v>
      </c>
      <c r="I10" s="85">
        <v>16</v>
      </c>
      <c r="J10" s="85">
        <v>13</v>
      </c>
      <c r="K10" s="85">
        <v>3</v>
      </c>
      <c r="L10" s="85">
        <v>52</v>
      </c>
      <c r="M10" s="85">
        <v>0</v>
      </c>
      <c r="N10" s="128">
        <v>60</v>
      </c>
    </row>
    <row r="11" spans="1:17" s="3" customFormat="1" ht="24" customHeight="1" x14ac:dyDescent="0.25">
      <c r="A11" s="73">
        <v>8</v>
      </c>
      <c r="B11" s="264" t="s">
        <v>8</v>
      </c>
      <c r="C11" s="85">
        <v>24</v>
      </c>
      <c r="D11" s="85">
        <v>80</v>
      </c>
      <c r="E11" s="85">
        <v>66</v>
      </c>
      <c r="F11" s="85">
        <v>7</v>
      </c>
      <c r="G11" s="85">
        <v>177</v>
      </c>
      <c r="H11" s="85">
        <v>282</v>
      </c>
      <c r="I11" s="85">
        <v>93</v>
      </c>
      <c r="J11" s="85">
        <v>43</v>
      </c>
      <c r="K11" s="85">
        <v>7</v>
      </c>
      <c r="L11" s="85">
        <v>425</v>
      </c>
      <c r="M11" s="85">
        <v>1</v>
      </c>
      <c r="N11" s="128">
        <v>603</v>
      </c>
    </row>
    <row r="12" spans="1:17" s="3" customFormat="1" ht="24" customHeight="1" x14ac:dyDescent="0.25">
      <c r="A12" s="73">
        <v>9</v>
      </c>
      <c r="B12" s="264" t="s">
        <v>9</v>
      </c>
      <c r="C12" s="85">
        <v>91</v>
      </c>
      <c r="D12" s="85">
        <v>308</v>
      </c>
      <c r="E12" s="85">
        <v>197</v>
      </c>
      <c r="F12" s="85">
        <v>13</v>
      </c>
      <c r="G12" s="85">
        <v>609</v>
      </c>
      <c r="H12" s="85">
        <v>978</v>
      </c>
      <c r="I12" s="85">
        <v>563</v>
      </c>
      <c r="J12" s="85">
        <v>669</v>
      </c>
      <c r="K12" s="85">
        <v>92</v>
      </c>
      <c r="L12" s="85">
        <v>2302</v>
      </c>
      <c r="M12" s="85">
        <v>3</v>
      </c>
      <c r="N12" s="128">
        <v>2914</v>
      </c>
    </row>
    <row r="13" spans="1:17" s="3" customFormat="1" ht="24" customHeight="1" x14ac:dyDescent="0.25">
      <c r="A13" s="73">
        <v>10</v>
      </c>
      <c r="B13" s="264" t="s">
        <v>10</v>
      </c>
      <c r="C13" s="85">
        <v>122</v>
      </c>
      <c r="D13" s="85">
        <v>970</v>
      </c>
      <c r="E13" s="85">
        <v>712</v>
      </c>
      <c r="F13" s="85">
        <v>24</v>
      </c>
      <c r="G13" s="85">
        <v>1828</v>
      </c>
      <c r="H13" s="85">
        <v>863</v>
      </c>
      <c r="I13" s="85">
        <v>661</v>
      </c>
      <c r="J13" s="85">
        <v>532</v>
      </c>
      <c r="K13" s="85">
        <v>67</v>
      </c>
      <c r="L13" s="85">
        <v>2123</v>
      </c>
      <c r="M13" s="85">
        <v>4</v>
      </c>
      <c r="N13" s="128">
        <v>3955</v>
      </c>
    </row>
    <row r="14" spans="1:17" s="3" customFormat="1" ht="24" customHeight="1" x14ac:dyDescent="0.25">
      <c r="A14" s="73">
        <v>11</v>
      </c>
      <c r="B14" s="264" t="s">
        <v>11</v>
      </c>
      <c r="C14" s="85">
        <v>182</v>
      </c>
      <c r="D14" s="85">
        <v>775</v>
      </c>
      <c r="E14" s="85">
        <v>538</v>
      </c>
      <c r="F14" s="85">
        <v>16</v>
      </c>
      <c r="G14" s="85">
        <v>1511</v>
      </c>
      <c r="H14" s="85">
        <v>1393</v>
      </c>
      <c r="I14" s="85">
        <v>778</v>
      </c>
      <c r="J14" s="85">
        <v>689</v>
      </c>
      <c r="K14" s="85">
        <v>67</v>
      </c>
      <c r="L14" s="85">
        <v>2927</v>
      </c>
      <c r="M14" s="85">
        <v>6</v>
      </c>
      <c r="N14" s="128">
        <v>4444</v>
      </c>
    </row>
    <row r="15" spans="1:17" s="3" customFormat="1" ht="24" customHeight="1" x14ac:dyDescent="0.25">
      <c r="A15" s="73">
        <v>12</v>
      </c>
      <c r="B15" s="264" t="s">
        <v>12</v>
      </c>
      <c r="C15" s="85">
        <v>160</v>
      </c>
      <c r="D15" s="85">
        <v>987</v>
      </c>
      <c r="E15" s="85">
        <v>638</v>
      </c>
      <c r="F15" s="85">
        <v>28</v>
      </c>
      <c r="G15" s="85">
        <v>1813</v>
      </c>
      <c r="H15" s="85">
        <v>816</v>
      </c>
      <c r="I15" s="85">
        <v>559</v>
      </c>
      <c r="J15" s="85">
        <v>618</v>
      </c>
      <c r="K15" s="85">
        <v>99</v>
      </c>
      <c r="L15" s="85">
        <v>2092</v>
      </c>
      <c r="M15" s="85">
        <v>1</v>
      </c>
      <c r="N15" s="128">
        <v>3906</v>
      </c>
    </row>
    <row r="16" spans="1:17" s="3" customFormat="1" ht="24" customHeight="1" x14ac:dyDescent="0.25">
      <c r="A16" s="73">
        <v>13</v>
      </c>
      <c r="B16" s="264" t="s">
        <v>13</v>
      </c>
      <c r="C16" s="85">
        <v>90</v>
      </c>
      <c r="D16" s="85">
        <v>320</v>
      </c>
      <c r="E16" s="85">
        <v>242</v>
      </c>
      <c r="F16" s="85">
        <v>15</v>
      </c>
      <c r="G16" s="85">
        <v>667</v>
      </c>
      <c r="H16" s="85">
        <v>969</v>
      </c>
      <c r="I16" s="85">
        <v>467</v>
      </c>
      <c r="J16" s="85">
        <v>404</v>
      </c>
      <c r="K16" s="85">
        <v>50</v>
      </c>
      <c r="L16" s="85">
        <v>1890</v>
      </c>
      <c r="M16" s="85">
        <v>1</v>
      </c>
      <c r="N16" s="128">
        <v>2558</v>
      </c>
    </row>
    <row r="17" spans="1:16" s="3" customFormat="1" ht="24" customHeight="1" thickBot="1" x14ac:dyDescent="0.3">
      <c r="A17" s="74">
        <v>14</v>
      </c>
      <c r="B17" s="265" t="s">
        <v>14</v>
      </c>
      <c r="C17" s="111">
        <v>115</v>
      </c>
      <c r="D17" s="111">
        <v>296</v>
      </c>
      <c r="E17" s="111">
        <v>306</v>
      </c>
      <c r="F17" s="111">
        <v>18</v>
      </c>
      <c r="G17" s="111">
        <v>735</v>
      </c>
      <c r="H17" s="111">
        <v>3106</v>
      </c>
      <c r="I17" s="111">
        <v>507</v>
      </c>
      <c r="J17" s="111">
        <v>341</v>
      </c>
      <c r="K17" s="111">
        <v>81</v>
      </c>
      <c r="L17" s="111">
        <v>4035</v>
      </c>
      <c r="M17" s="111">
        <v>3</v>
      </c>
      <c r="N17" s="245">
        <v>4773</v>
      </c>
    </row>
    <row r="18" spans="1:16" s="5" customFormat="1" ht="33.75" customHeight="1" thickBot="1" x14ac:dyDescent="0.3">
      <c r="A18" s="615" t="s">
        <v>0</v>
      </c>
      <c r="B18" s="616"/>
      <c r="C18" s="8">
        <f>SUM(C4:C17)</f>
        <v>2125</v>
      </c>
      <c r="D18" s="8">
        <f t="shared" ref="D18:M18" si="0">SUM(D4:D17)</f>
        <v>8400</v>
      </c>
      <c r="E18" s="8">
        <f t="shared" si="0"/>
        <v>6762</v>
      </c>
      <c r="F18" s="8">
        <f t="shared" si="0"/>
        <v>1153</v>
      </c>
      <c r="G18" s="8">
        <f t="shared" si="0"/>
        <v>18440</v>
      </c>
      <c r="H18" s="8">
        <f t="shared" si="0"/>
        <v>26428</v>
      </c>
      <c r="I18" s="8">
        <f t="shared" si="0"/>
        <v>12791</v>
      </c>
      <c r="J18" s="8">
        <f t="shared" si="0"/>
        <v>12245</v>
      </c>
      <c r="K18" s="8">
        <f t="shared" si="0"/>
        <v>1963</v>
      </c>
      <c r="L18" s="8">
        <f t="shared" si="0"/>
        <v>53427</v>
      </c>
      <c r="M18" s="8">
        <f t="shared" si="0"/>
        <v>192</v>
      </c>
      <c r="N18" s="8">
        <f>SUM(N4:N17)</f>
        <v>72059</v>
      </c>
      <c r="O18" s="4"/>
      <c r="P18" s="4"/>
    </row>
    <row r="19" spans="1:16" s="5" customFormat="1" ht="3" customHeight="1" x14ac:dyDescent="0.25">
      <c r="A19" s="105"/>
      <c r="B19" s="105"/>
      <c r="C19" s="106"/>
      <c r="D19" s="106"/>
      <c r="E19" s="106"/>
      <c r="F19" s="106"/>
      <c r="G19" s="106"/>
      <c r="H19" s="106"/>
      <c r="I19" s="106"/>
      <c r="J19" s="106"/>
      <c r="K19" s="106"/>
      <c r="L19" s="106"/>
      <c r="M19" s="106"/>
      <c r="N19" s="106"/>
      <c r="O19" s="4"/>
      <c r="P19" s="4"/>
    </row>
    <row r="20" spans="1:16" x14ac:dyDescent="0.25">
      <c r="A20" s="25" t="s">
        <v>108</v>
      </c>
      <c r="N20" s="39"/>
    </row>
    <row r="24" spans="1:16" x14ac:dyDescent="0.25">
      <c r="C24" s="39"/>
      <c r="D24" s="39"/>
      <c r="E24" s="39"/>
      <c r="F24" s="39"/>
      <c r="G24" s="39"/>
      <c r="H24" s="39"/>
      <c r="I24" s="39"/>
      <c r="J24" s="39"/>
      <c r="K24" s="39"/>
      <c r="L24" s="39"/>
      <c r="M24" s="39"/>
      <c r="N24" s="39"/>
    </row>
  </sheetData>
  <mergeCells count="3">
    <mergeCell ref="N2:N3"/>
    <mergeCell ref="A1:N1"/>
    <mergeCell ref="A18:B18"/>
  </mergeCells>
  <phoneticPr fontId="0" type="noConversion"/>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A4" workbookViewId="0">
      <selection activeCell="R17" sqref="R17"/>
    </sheetView>
  </sheetViews>
  <sheetFormatPr defaultColWidth="9.109375" defaultRowHeight="13.2" x14ac:dyDescent="0.25"/>
  <cols>
    <col min="1" max="1" width="3.5546875" style="24" customWidth="1"/>
    <col min="2" max="2" width="22.6640625" style="24" customWidth="1"/>
    <col min="3" max="6" width="7.88671875" style="24" customWidth="1"/>
    <col min="7" max="7" width="8.6640625" style="24" customWidth="1"/>
    <col min="8" max="11" width="7.5546875" style="24" customWidth="1"/>
    <col min="12" max="12" width="7.6640625" style="24" customWidth="1"/>
    <col min="13" max="13" width="11.44140625" style="24" customWidth="1"/>
    <col min="14" max="14" width="10.109375" style="24" customWidth="1"/>
    <col min="15" max="16384" width="9.109375" style="24"/>
  </cols>
  <sheetData>
    <row r="1" spans="1:17" ht="36" customHeight="1" thickBot="1" x14ac:dyDescent="0.3">
      <c r="A1" s="614" t="s">
        <v>220</v>
      </c>
      <c r="B1" s="614"/>
      <c r="C1" s="614"/>
      <c r="D1" s="614"/>
      <c r="E1" s="614"/>
      <c r="F1" s="614"/>
      <c r="G1" s="614"/>
      <c r="H1" s="614"/>
      <c r="I1" s="614"/>
      <c r="J1" s="614"/>
      <c r="K1" s="614"/>
      <c r="L1" s="614"/>
      <c r="M1" s="614"/>
      <c r="N1" s="614"/>
    </row>
    <row r="2" spans="1:17" s="3" customFormat="1" ht="35.25" customHeight="1" thickBot="1" x14ac:dyDescent="0.3">
      <c r="A2" s="67"/>
      <c r="B2" s="68"/>
      <c r="C2" s="78" t="s">
        <v>50</v>
      </c>
      <c r="D2" s="69"/>
      <c r="E2" s="69"/>
      <c r="F2" s="69"/>
      <c r="G2" s="70"/>
      <c r="H2" s="79" t="s">
        <v>44</v>
      </c>
      <c r="I2" s="80"/>
      <c r="J2" s="80"/>
      <c r="K2" s="80"/>
      <c r="L2" s="81"/>
      <c r="M2" s="82" t="s">
        <v>45</v>
      </c>
      <c r="N2" s="612" t="s">
        <v>30</v>
      </c>
    </row>
    <row r="3" spans="1:17" s="3" customFormat="1" ht="59.25" customHeight="1" thickBot="1" x14ac:dyDescent="0.3">
      <c r="A3" s="76" t="s">
        <v>15</v>
      </c>
      <c r="B3" s="75" t="s">
        <v>123</v>
      </c>
      <c r="C3" s="31" t="s">
        <v>49</v>
      </c>
      <c r="D3" s="31" t="s">
        <v>40</v>
      </c>
      <c r="E3" s="31" t="s">
        <v>41</v>
      </c>
      <c r="F3" s="31" t="s">
        <v>42</v>
      </c>
      <c r="G3" s="77" t="s">
        <v>30</v>
      </c>
      <c r="H3" s="31" t="s">
        <v>49</v>
      </c>
      <c r="I3" s="31" t="s">
        <v>40</v>
      </c>
      <c r="J3" s="31" t="s">
        <v>41</v>
      </c>
      <c r="K3" s="31" t="s">
        <v>42</v>
      </c>
      <c r="L3" s="77" t="s">
        <v>30</v>
      </c>
      <c r="M3" s="83" t="s">
        <v>51</v>
      </c>
      <c r="N3" s="613"/>
    </row>
    <row r="4" spans="1:17" s="3" customFormat="1" ht="24" customHeight="1" x14ac:dyDescent="0.25">
      <c r="A4" s="73">
        <v>1</v>
      </c>
      <c r="B4" s="264" t="s">
        <v>1</v>
      </c>
      <c r="C4" s="85">
        <v>16</v>
      </c>
      <c r="D4" s="85">
        <v>45</v>
      </c>
      <c r="E4" s="85">
        <v>78</v>
      </c>
      <c r="F4" s="85">
        <v>4</v>
      </c>
      <c r="G4" s="85">
        <v>143</v>
      </c>
      <c r="H4" s="85">
        <v>45</v>
      </c>
      <c r="I4" s="85">
        <v>24</v>
      </c>
      <c r="J4" s="85">
        <v>48</v>
      </c>
      <c r="K4" s="85">
        <v>19</v>
      </c>
      <c r="L4" s="85">
        <v>136</v>
      </c>
      <c r="M4" s="85">
        <v>0</v>
      </c>
      <c r="N4" s="115">
        <v>279</v>
      </c>
    </row>
    <row r="5" spans="1:17" s="3" customFormat="1" ht="24" customHeight="1" x14ac:dyDescent="0.25">
      <c r="A5" s="73">
        <v>2</v>
      </c>
      <c r="B5" s="264" t="s">
        <v>2</v>
      </c>
      <c r="C5" s="85">
        <v>7</v>
      </c>
      <c r="D5" s="85">
        <v>9</v>
      </c>
      <c r="E5" s="85">
        <v>38</v>
      </c>
      <c r="F5" s="85">
        <v>6</v>
      </c>
      <c r="G5" s="85">
        <v>60</v>
      </c>
      <c r="H5" s="85">
        <v>2</v>
      </c>
      <c r="I5" s="85">
        <v>11</v>
      </c>
      <c r="J5" s="85">
        <v>11</v>
      </c>
      <c r="K5" s="85">
        <v>6</v>
      </c>
      <c r="L5" s="85">
        <v>30</v>
      </c>
      <c r="M5" s="85">
        <v>5</v>
      </c>
      <c r="N5" s="115">
        <v>95</v>
      </c>
    </row>
    <row r="6" spans="1:17" s="3" customFormat="1" ht="24" customHeight="1" x14ac:dyDescent="0.25">
      <c r="A6" s="73">
        <v>3</v>
      </c>
      <c r="B6" s="264" t="s">
        <v>3</v>
      </c>
      <c r="C6" s="85">
        <v>8</v>
      </c>
      <c r="D6" s="85">
        <v>20</v>
      </c>
      <c r="E6" s="85">
        <v>40</v>
      </c>
      <c r="F6" s="85">
        <v>3</v>
      </c>
      <c r="G6" s="85">
        <v>71</v>
      </c>
      <c r="H6" s="85">
        <v>16</v>
      </c>
      <c r="I6" s="85">
        <v>14</v>
      </c>
      <c r="J6" s="85">
        <v>52</v>
      </c>
      <c r="K6" s="85">
        <v>16</v>
      </c>
      <c r="L6" s="85">
        <v>98</v>
      </c>
      <c r="M6" s="85">
        <v>0</v>
      </c>
      <c r="N6" s="115">
        <v>169</v>
      </c>
    </row>
    <row r="7" spans="1:17" s="3" customFormat="1" ht="24" customHeight="1" x14ac:dyDescent="0.25">
      <c r="A7" s="73">
        <v>4</v>
      </c>
      <c r="B7" s="264" t="s">
        <v>4</v>
      </c>
      <c r="C7" s="85">
        <v>4</v>
      </c>
      <c r="D7" s="85">
        <v>10</v>
      </c>
      <c r="E7" s="85">
        <v>29</v>
      </c>
      <c r="F7" s="85">
        <v>0</v>
      </c>
      <c r="G7" s="85">
        <v>43</v>
      </c>
      <c r="H7" s="85">
        <v>16</v>
      </c>
      <c r="I7" s="85">
        <v>24</v>
      </c>
      <c r="J7" s="85">
        <v>48</v>
      </c>
      <c r="K7" s="85">
        <v>7</v>
      </c>
      <c r="L7" s="85">
        <v>95</v>
      </c>
      <c r="M7" s="85">
        <v>0</v>
      </c>
      <c r="N7" s="115">
        <v>138</v>
      </c>
      <c r="Q7" s="71"/>
    </row>
    <row r="8" spans="1:17" s="3" customFormat="1" ht="24" customHeight="1" x14ac:dyDescent="0.25">
      <c r="A8" s="73">
        <v>5</v>
      </c>
      <c r="B8" s="264" t="s">
        <v>5</v>
      </c>
      <c r="C8" s="85">
        <v>3</v>
      </c>
      <c r="D8" s="85">
        <v>10</v>
      </c>
      <c r="E8" s="85">
        <v>19</v>
      </c>
      <c r="F8" s="85">
        <v>0</v>
      </c>
      <c r="G8" s="85">
        <v>32</v>
      </c>
      <c r="H8" s="85">
        <v>0</v>
      </c>
      <c r="I8" s="85">
        <v>3</v>
      </c>
      <c r="J8" s="85">
        <v>0</v>
      </c>
      <c r="K8" s="85">
        <v>0</v>
      </c>
      <c r="L8" s="85">
        <v>3</v>
      </c>
      <c r="M8" s="85">
        <v>0</v>
      </c>
      <c r="N8" s="115">
        <v>35</v>
      </c>
    </row>
    <row r="9" spans="1:17" s="3" customFormat="1" ht="24" customHeight="1" x14ac:dyDescent="0.25">
      <c r="A9" s="73">
        <v>6</v>
      </c>
      <c r="B9" s="264" t="s">
        <v>6</v>
      </c>
      <c r="C9" s="85">
        <v>3</v>
      </c>
      <c r="D9" s="85">
        <v>5</v>
      </c>
      <c r="E9" s="85">
        <v>12</v>
      </c>
      <c r="F9" s="85">
        <v>0</v>
      </c>
      <c r="G9" s="85">
        <v>20</v>
      </c>
      <c r="H9" s="85">
        <v>12</v>
      </c>
      <c r="I9" s="85">
        <v>5</v>
      </c>
      <c r="J9" s="85">
        <v>6</v>
      </c>
      <c r="K9" s="85">
        <v>0</v>
      </c>
      <c r="L9" s="85">
        <v>23</v>
      </c>
      <c r="M9" s="85">
        <v>0</v>
      </c>
      <c r="N9" s="115">
        <v>43</v>
      </c>
    </row>
    <row r="10" spans="1:17" s="3" customFormat="1" ht="24" customHeight="1" x14ac:dyDescent="0.25">
      <c r="A10" s="73">
        <v>7</v>
      </c>
      <c r="B10" s="264" t="s">
        <v>7</v>
      </c>
      <c r="C10" s="85">
        <v>1</v>
      </c>
      <c r="D10" s="85">
        <v>0</v>
      </c>
      <c r="E10" s="85">
        <v>0</v>
      </c>
      <c r="F10" s="85">
        <v>0</v>
      </c>
      <c r="G10" s="85">
        <v>1</v>
      </c>
      <c r="H10" s="85">
        <v>1</v>
      </c>
      <c r="I10" s="85">
        <v>0</v>
      </c>
      <c r="J10" s="85">
        <v>0</v>
      </c>
      <c r="K10" s="85">
        <v>1</v>
      </c>
      <c r="L10" s="85">
        <v>2</v>
      </c>
      <c r="M10" s="85">
        <v>0</v>
      </c>
      <c r="N10" s="115">
        <v>3</v>
      </c>
    </row>
    <row r="11" spans="1:17" s="3" customFormat="1" ht="24" customHeight="1" x14ac:dyDescent="0.25">
      <c r="A11" s="73">
        <v>8</v>
      </c>
      <c r="B11" s="264" t="s">
        <v>8</v>
      </c>
      <c r="C11" s="85">
        <v>0</v>
      </c>
      <c r="D11" s="85">
        <v>0</v>
      </c>
      <c r="E11" s="85">
        <v>4</v>
      </c>
      <c r="F11" s="85">
        <v>0</v>
      </c>
      <c r="G11" s="85">
        <v>4</v>
      </c>
      <c r="H11" s="85">
        <v>1</v>
      </c>
      <c r="I11" s="85">
        <v>6</v>
      </c>
      <c r="J11" s="85">
        <v>7</v>
      </c>
      <c r="K11" s="85">
        <v>1</v>
      </c>
      <c r="L11" s="85">
        <v>15</v>
      </c>
      <c r="M11" s="85">
        <v>0</v>
      </c>
      <c r="N11" s="115">
        <v>19</v>
      </c>
    </row>
    <row r="12" spans="1:17" s="3" customFormat="1" ht="24" customHeight="1" x14ac:dyDescent="0.25">
      <c r="A12" s="73">
        <v>9</v>
      </c>
      <c r="B12" s="264" t="s">
        <v>9</v>
      </c>
      <c r="C12" s="85">
        <v>1</v>
      </c>
      <c r="D12" s="85">
        <v>3</v>
      </c>
      <c r="E12" s="85">
        <v>7</v>
      </c>
      <c r="F12" s="85">
        <v>0</v>
      </c>
      <c r="G12" s="85">
        <v>11</v>
      </c>
      <c r="H12" s="85">
        <v>6</v>
      </c>
      <c r="I12" s="85">
        <v>5</v>
      </c>
      <c r="J12" s="85">
        <v>6</v>
      </c>
      <c r="K12" s="85">
        <v>2</v>
      </c>
      <c r="L12" s="85">
        <v>19</v>
      </c>
      <c r="M12" s="85">
        <v>0</v>
      </c>
      <c r="N12" s="115">
        <v>30</v>
      </c>
    </row>
    <row r="13" spans="1:17" s="3" customFormat="1" ht="24" customHeight="1" x14ac:dyDescent="0.25">
      <c r="A13" s="73">
        <v>10</v>
      </c>
      <c r="B13" s="264" t="s">
        <v>10</v>
      </c>
      <c r="C13" s="85">
        <v>8</v>
      </c>
      <c r="D13" s="85">
        <v>8</v>
      </c>
      <c r="E13" s="85">
        <v>23</v>
      </c>
      <c r="F13" s="85">
        <v>1</v>
      </c>
      <c r="G13" s="85">
        <v>40</v>
      </c>
      <c r="H13" s="85">
        <v>13</v>
      </c>
      <c r="I13" s="85">
        <v>5</v>
      </c>
      <c r="J13" s="85">
        <v>26</v>
      </c>
      <c r="K13" s="85">
        <v>10</v>
      </c>
      <c r="L13" s="85">
        <v>54</v>
      </c>
      <c r="M13" s="85">
        <v>1</v>
      </c>
      <c r="N13" s="115">
        <v>95</v>
      </c>
    </row>
    <row r="14" spans="1:17" s="3" customFormat="1" ht="24" customHeight="1" x14ac:dyDescent="0.25">
      <c r="A14" s="73">
        <v>11</v>
      </c>
      <c r="B14" s="264" t="s">
        <v>11</v>
      </c>
      <c r="C14" s="85">
        <v>5</v>
      </c>
      <c r="D14" s="85">
        <v>21</v>
      </c>
      <c r="E14" s="85">
        <v>21</v>
      </c>
      <c r="F14" s="85">
        <v>3</v>
      </c>
      <c r="G14" s="85">
        <v>50</v>
      </c>
      <c r="H14" s="85">
        <v>11</v>
      </c>
      <c r="I14" s="85">
        <v>5</v>
      </c>
      <c r="J14" s="85">
        <v>5</v>
      </c>
      <c r="K14" s="85">
        <v>2</v>
      </c>
      <c r="L14" s="85">
        <v>23</v>
      </c>
      <c r="M14" s="85">
        <v>0</v>
      </c>
      <c r="N14" s="115">
        <v>73</v>
      </c>
    </row>
    <row r="15" spans="1:17" s="3" customFormat="1" ht="24" customHeight="1" x14ac:dyDescent="0.25">
      <c r="A15" s="73">
        <v>12</v>
      </c>
      <c r="B15" s="264" t="s">
        <v>12</v>
      </c>
      <c r="C15" s="85">
        <v>0</v>
      </c>
      <c r="D15" s="85">
        <v>13</v>
      </c>
      <c r="E15" s="85">
        <v>15</v>
      </c>
      <c r="F15" s="85">
        <v>1</v>
      </c>
      <c r="G15" s="85">
        <v>29</v>
      </c>
      <c r="H15" s="85">
        <v>9</v>
      </c>
      <c r="I15" s="85">
        <v>5</v>
      </c>
      <c r="J15" s="85">
        <v>26</v>
      </c>
      <c r="K15" s="85">
        <v>6</v>
      </c>
      <c r="L15" s="85">
        <v>46</v>
      </c>
      <c r="M15" s="85">
        <v>0</v>
      </c>
      <c r="N15" s="115">
        <v>75</v>
      </c>
    </row>
    <row r="16" spans="1:17" s="3" customFormat="1" ht="24" customHeight="1" x14ac:dyDescent="0.25">
      <c r="A16" s="73">
        <v>13</v>
      </c>
      <c r="B16" s="264" t="s">
        <v>13</v>
      </c>
      <c r="C16" s="85">
        <v>3</v>
      </c>
      <c r="D16" s="85">
        <v>13</v>
      </c>
      <c r="E16" s="85">
        <v>36</v>
      </c>
      <c r="F16" s="85">
        <v>0</v>
      </c>
      <c r="G16" s="85">
        <v>52</v>
      </c>
      <c r="H16" s="85">
        <v>14</v>
      </c>
      <c r="I16" s="85">
        <v>10</v>
      </c>
      <c r="J16" s="85">
        <v>15</v>
      </c>
      <c r="K16" s="85">
        <v>3</v>
      </c>
      <c r="L16" s="85">
        <v>42</v>
      </c>
      <c r="M16" s="85">
        <v>1</v>
      </c>
      <c r="N16" s="115">
        <v>95</v>
      </c>
    </row>
    <row r="17" spans="1:16" s="3" customFormat="1" ht="24" customHeight="1" thickBot="1" x14ac:dyDescent="0.3">
      <c r="A17" s="74">
        <v>14</v>
      </c>
      <c r="B17" s="265" t="s">
        <v>14</v>
      </c>
      <c r="C17" s="111">
        <v>1</v>
      </c>
      <c r="D17" s="111">
        <v>9</v>
      </c>
      <c r="E17" s="111">
        <v>22</v>
      </c>
      <c r="F17" s="111">
        <v>0</v>
      </c>
      <c r="G17" s="111">
        <v>32</v>
      </c>
      <c r="H17" s="111">
        <v>5</v>
      </c>
      <c r="I17" s="111">
        <v>7</v>
      </c>
      <c r="J17" s="111">
        <v>20</v>
      </c>
      <c r="K17" s="111">
        <v>2</v>
      </c>
      <c r="L17" s="111">
        <v>34</v>
      </c>
      <c r="M17" s="111">
        <v>0</v>
      </c>
      <c r="N17" s="116">
        <v>66</v>
      </c>
    </row>
    <row r="18" spans="1:16" s="5" customFormat="1" ht="33.75" customHeight="1" thickBot="1" x14ac:dyDescent="0.3">
      <c r="A18" s="615" t="s">
        <v>0</v>
      </c>
      <c r="B18" s="616"/>
      <c r="C18" s="8">
        <f>SUM(C4:C17)</f>
        <v>60</v>
      </c>
      <c r="D18" s="8">
        <f t="shared" ref="D18:M18" si="0">SUM(D4:D17)</f>
        <v>166</v>
      </c>
      <c r="E18" s="8">
        <f t="shared" si="0"/>
        <v>344</v>
      </c>
      <c r="F18" s="8">
        <f t="shared" si="0"/>
        <v>18</v>
      </c>
      <c r="G18" s="8">
        <f t="shared" si="0"/>
        <v>588</v>
      </c>
      <c r="H18" s="8">
        <f t="shared" si="0"/>
        <v>151</v>
      </c>
      <c r="I18" s="8">
        <f t="shared" si="0"/>
        <v>124</v>
      </c>
      <c r="J18" s="8">
        <f t="shared" si="0"/>
        <v>270</v>
      </c>
      <c r="K18" s="8">
        <f t="shared" si="0"/>
        <v>75</v>
      </c>
      <c r="L18" s="8">
        <f t="shared" si="0"/>
        <v>620</v>
      </c>
      <c r="M18" s="8">
        <f t="shared" si="0"/>
        <v>7</v>
      </c>
      <c r="N18" s="8">
        <f>SUM(N4:N17)</f>
        <v>1215</v>
      </c>
      <c r="O18" s="4"/>
      <c r="P18" s="4"/>
    </row>
    <row r="19" spans="1:16" s="5" customFormat="1" ht="3" customHeight="1" x14ac:dyDescent="0.25">
      <c r="A19" s="105"/>
      <c r="B19" s="105"/>
      <c r="C19" s="106"/>
      <c r="D19" s="106"/>
      <c r="E19" s="106"/>
      <c r="F19" s="106"/>
      <c r="G19" s="106"/>
      <c r="H19" s="106"/>
      <c r="I19" s="106"/>
      <c r="J19" s="106"/>
      <c r="K19" s="106"/>
      <c r="L19" s="106"/>
      <c r="M19" s="106"/>
      <c r="N19" s="106"/>
      <c r="O19" s="4"/>
      <c r="P19" s="4"/>
    </row>
    <row r="20" spans="1:16" x14ac:dyDescent="0.25">
      <c r="A20" s="25" t="s">
        <v>108</v>
      </c>
      <c r="N20" s="39"/>
    </row>
    <row r="22" spans="1:16" x14ac:dyDescent="0.25">
      <c r="C22" s="39"/>
      <c r="D22" s="39"/>
      <c r="E22" s="39"/>
      <c r="F22" s="39"/>
      <c r="G22" s="39"/>
      <c r="H22" s="39"/>
      <c r="I22" s="39"/>
      <c r="J22" s="39"/>
      <c r="K22" s="39"/>
      <c r="L22" s="39"/>
      <c r="M22" s="39"/>
      <c r="N22" s="39"/>
    </row>
  </sheetData>
  <mergeCells count="3">
    <mergeCell ref="N2:N3"/>
    <mergeCell ref="A1:N1"/>
    <mergeCell ref="A18:B18"/>
  </mergeCells>
  <phoneticPr fontId="0" type="noConversion"/>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7" workbookViewId="0">
      <selection activeCell="H18" sqref="H18:K18"/>
    </sheetView>
  </sheetViews>
  <sheetFormatPr defaultRowHeight="13.2" x14ac:dyDescent="0.25"/>
  <cols>
    <col min="1" max="1" width="4.33203125" style="24" customWidth="1"/>
    <col min="2" max="2" width="24.6640625" style="7" customWidth="1"/>
    <col min="3" max="6" width="7.88671875" customWidth="1"/>
    <col min="7" max="7" width="8.6640625" customWidth="1"/>
    <col min="8" max="11" width="7.5546875" customWidth="1"/>
    <col min="12" max="12" width="8.6640625" customWidth="1"/>
    <col min="13" max="13" width="10.88671875" customWidth="1"/>
    <col min="14" max="14" width="11" customWidth="1"/>
  </cols>
  <sheetData>
    <row r="1" spans="1:17" ht="36" customHeight="1" thickBot="1" x14ac:dyDescent="0.3">
      <c r="A1" s="614" t="s">
        <v>221</v>
      </c>
      <c r="B1" s="614"/>
      <c r="C1" s="614"/>
      <c r="D1" s="614"/>
      <c r="E1" s="614"/>
      <c r="F1" s="614"/>
      <c r="G1" s="614"/>
      <c r="H1" s="614"/>
      <c r="I1" s="614"/>
      <c r="J1" s="614"/>
      <c r="K1" s="614"/>
      <c r="L1" s="614"/>
      <c r="M1" s="614"/>
      <c r="N1" s="614"/>
    </row>
    <row r="2" spans="1:17" s="1" customFormat="1" ht="35.25" customHeight="1" thickBot="1" x14ac:dyDescent="0.3">
      <c r="A2" s="67"/>
      <c r="B2" s="68"/>
      <c r="C2" s="78" t="s">
        <v>50</v>
      </c>
      <c r="D2" s="69"/>
      <c r="E2" s="69"/>
      <c r="F2" s="69"/>
      <c r="G2" s="70"/>
      <c r="H2" s="79" t="s">
        <v>44</v>
      </c>
      <c r="I2" s="80"/>
      <c r="J2" s="80"/>
      <c r="K2" s="80"/>
      <c r="L2" s="81"/>
      <c r="M2" s="82" t="s">
        <v>45</v>
      </c>
      <c r="N2" s="612" t="s">
        <v>30</v>
      </c>
    </row>
    <row r="3" spans="1:17" s="1" customFormat="1" ht="59.25" customHeight="1" thickBot="1" x14ac:dyDescent="0.3">
      <c r="A3" s="76" t="s">
        <v>15</v>
      </c>
      <c r="B3" s="75" t="s">
        <v>123</v>
      </c>
      <c r="C3" s="31" t="s">
        <v>49</v>
      </c>
      <c r="D3" s="31" t="s">
        <v>40</v>
      </c>
      <c r="E3" s="31" t="s">
        <v>41</v>
      </c>
      <c r="F3" s="31" t="s">
        <v>42</v>
      </c>
      <c r="G3" s="77" t="s">
        <v>30</v>
      </c>
      <c r="H3" s="31" t="s">
        <v>49</v>
      </c>
      <c r="I3" s="31" t="s">
        <v>40</v>
      </c>
      <c r="J3" s="31" t="s">
        <v>41</v>
      </c>
      <c r="K3" s="31" t="s">
        <v>42</v>
      </c>
      <c r="L3" s="77" t="s">
        <v>30</v>
      </c>
      <c r="M3" s="83" t="s">
        <v>51</v>
      </c>
      <c r="N3" s="613"/>
    </row>
    <row r="4" spans="1:17" s="3" customFormat="1" ht="24" customHeight="1" x14ac:dyDescent="0.25">
      <c r="A4" s="73">
        <v>1</v>
      </c>
      <c r="B4" s="264" t="s">
        <v>1</v>
      </c>
      <c r="C4" s="85">
        <v>16</v>
      </c>
      <c r="D4" s="85">
        <v>36</v>
      </c>
      <c r="E4" s="85">
        <v>39</v>
      </c>
      <c r="F4" s="85">
        <v>10</v>
      </c>
      <c r="G4" s="85">
        <v>101</v>
      </c>
      <c r="H4" s="85">
        <v>92</v>
      </c>
      <c r="I4" s="85">
        <v>55</v>
      </c>
      <c r="J4" s="85">
        <v>58</v>
      </c>
      <c r="K4" s="85">
        <v>29</v>
      </c>
      <c r="L4" s="85">
        <v>234</v>
      </c>
      <c r="M4" s="85">
        <v>2</v>
      </c>
      <c r="N4" s="115">
        <v>337</v>
      </c>
    </row>
    <row r="5" spans="1:17" s="3" customFormat="1" ht="24" customHeight="1" x14ac:dyDescent="0.25">
      <c r="A5" s="73">
        <v>2</v>
      </c>
      <c r="B5" s="264" t="s">
        <v>2</v>
      </c>
      <c r="C5" s="85">
        <v>11</v>
      </c>
      <c r="D5" s="85">
        <v>13</v>
      </c>
      <c r="E5" s="85">
        <v>23</v>
      </c>
      <c r="F5" s="85">
        <v>1</v>
      </c>
      <c r="G5" s="85">
        <v>48</v>
      </c>
      <c r="H5" s="85">
        <v>62</v>
      </c>
      <c r="I5" s="85">
        <v>24</v>
      </c>
      <c r="J5" s="85">
        <v>27</v>
      </c>
      <c r="K5" s="85">
        <v>15</v>
      </c>
      <c r="L5" s="85">
        <v>128</v>
      </c>
      <c r="M5" s="85">
        <v>5</v>
      </c>
      <c r="N5" s="115">
        <v>181</v>
      </c>
    </row>
    <row r="6" spans="1:17" s="3" customFormat="1" ht="24" customHeight="1" x14ac:dyDescent="0.25">
      <c r="A6" s="73">
        <v>3</v>
      </c>
      <c r="B6" s="264" t="s">
        <v>3</v>
      </c>
      <c r="C6" s="85">
        <v>9</v>
      </c>
      <c r="D6" s="85">
        <v>15</v>
      </c>
      <c r="E6" s="85">
        <v>13</v>
      </c>
      <c r="F6" s="85">
        <v>3</v>
      </c>
      <c r="G6" s="85">
        <v>40</v>
      </c>
      <c r="H6" s="85">
        <v>49</v>
      </c>
      <c r="I6" s="85">
        <v>18</v>
      </c>
      <c r="J6" s="85">
        <v>14</v>
      </c>
      <c r="K6" s="85">
        <v>8</v>
      </c>
      <c r="L6" s="85">
        <v>89</v>
      </c>
      <c r="M6" s="85">
        <v>1</v>
      </c>
      <c r="N6" s="115">
        <v>130</v>
      </c>
    </row>
    <row r="7" spans="1:17" s="3" customFormat="1" ht="24" customHeight="1" x14ac:dyDescent="0.25">
      <c r="A7" s="73">
        <v>4</v>
      </c>
      <c r="B7" s="264" t="s">
        <v>4</v>
      </c>
      <c r="C7" s="85">
        <v>2</v>
      </c>
      <c r="D7" s="85">
        <v>8</v>
      </c>
      <c r="E7" s="85">
        <v>8</v>
      </c>
      <c r="F7" s="85">
        <v>0</v>
      </c>
      <c r="G7" s="85">
        <v>18</v>
      </c>
      <c r="H7" s="85">
        <v>44</v>
      </c>
      <c r="I7" s="85">
        <v>12</v>
      </c>
      <c r="J7" s="85">
        <v>14</v>
      </c>
      <c r="K7" s="85">
        <v>3</v>
      </c>
      <c r="L7" s="85">
        <v>73</v>
      </c>
      <c r="M7" s="85">
        <v>1</v>
      </c>
      <c r="N7" s="115">
        <v>92</v>
      </c>
      <c r="Q7" s="71"/>
    </row>
    <row r="8" spans="1:17" s="3" customFormat="1" ht="24" customHeight="1" x14ac:dyDescent="0.25">
      <c r="A8" s="73">
        <v>5</v>
      </c>
      <c r="B8" s="264" t="s">
        <v>5</v>
      </c>
      <c r="C8" s="85">
        <v>1</v>
      </c>
      <c r="D8" s="85">
        <v>3</v>
      </c>
      <c r="E8" s="85">
        <v>1</v>
      </c>
      <c r="F8" s="85">
        <v>0</v>
      </c>
      <c r="G8" s="85">
        <v>5</v>
      </c>
      <c r="H8" s="85">
        <v>7</v>
      </c>
      <c r="I8" s="85">
        <v>4</v>
      </c>
      <c r="J8" s="85">
        <v>0</v>
      </c>
      <c r="K8" s="85">
        <v>0</v>
      </c>
      <c r="L8" s="85">
        <v>11</v>
      </c>
      <c r="M8" s="85">
        <v>0</v>
      </c>
      <c r="N8" s="115">
        <v>16</v>
      </c>
    </row>
    <row r="9" spans="1:17" s="3" customFormat="1" ht="24" customHeight="1" x14ac:dyDescent="0.25">
      <c r="A9" s="73">
        <v>6</v>
      </c>
      <c r="B9" s="264" t="s">
        <v>6</v>
      </c>
      <c r="C9" s="85">
        <v>1</v>
      </c>
      <c r="D9" s="85">
        <v>2</v>
      </c>
      <c r="E9" s="85">
        <v>1</v>
      </c>
      <c r="F9" s="85">
        <v>0</v>
      </c>
      <c r="G9" s="85">
        <v>4</v>
      </c>
      <c r="H9" s="85">
        <v>15</v>
      </c>
      <c r="I9" s="85">
        <v>2</v>
      </c>
      <c r="J9" s="85">
        <v>6</v>
      </c>
      <c r="K9" s="85">
        <v>0</v>
      </c>
      <c r="L9" s="85">
        <v>23</v>
      </c>
      <c r="M9" s="85">
        <v>0</v>
      </c>
      <c r="N9" s="115">
        <v>27</v>
      </c>
    </row>
    <row r="10" spans="1:17" s="3" customFormat="1" ht="24" customHeight="1" x14ac:dyDescent="0.25">
      <c r="A10" s="73">
        <v>7</v>
      </c>
      <c r="B10" s="264" t="s">
        <v>7</v>
      </c>
      <c r="C10" s="85">
        <v>0</v>
      </c>
      <c r="D10" s="85">
        <v>0</v>
      </c>
      <c r="E10" s="85">
        <v>0</v>
      </c>
      <c r="F10" s="85">
        <v>0</v>
      </c>
      <c r="G10" s="85">
        <v>0</v>
      </c>
      <c r="H10" s="85">
        <v>0</v>
      </c>
      <c r="I10" s="85">
        <v>1</v>
      </c>
      <c r="J10" s="85">
        <v>0</v>
      </c>
      <c r="K10" s="85">
        <v>0</v>
      </c>
      <c r="L10" s="85">
        <v>1</v>
      </c>
      <c r="M10" s="85">
        <v>0</v>
      </c>
      <c r="N10" s="115">
        <v>1</v>
      </c>
    </row>
    <row r="11" spans="1:17" s="3" customFormat="1" ht="24" customHeight="1" x14ac:dyDescent="0.25">
      <c r="A11" s="73">
        <v>8</v>
      </c>
      <c r="B11" s="264" t="s">
        <v>8</v>
      </c>
      <c r="C11" s="85">
        <v>2</v>
      </c>
      <c r="D11" s="85">
        <v>5</v>
      </c>
      <c r="E11" s="85">
        <v>3</v>
      </c>
      <c r="F11" s="85">
        <v>1</v>
      </c>
      <c r="G11" s="85">
        <v>11</v>
      </c>
      <c r="H11" s="85">
        <v>9</v>
      </c>
      <c r="I11" s="85">
        <v>0</v>
      </c>
      <c r="J11" s="85">
        <v>0</v>
      </c>
      <c r="K11" s="85">
        <v>0</v>
      </c>
      <c r="L11" s="85">
        <v>9</v>
      </c>
      <c r="M11" s="85">
        <v>0</v>
      </c>
      <c r="N11" s="115">
        <v>20</v>
      </c>
    </row>
    <row r="12" spans="1:17" s="3" customFormat="1" ht="24" customHeight="1" x14ac:dyDescent="0.25">
      <c r="A12" s="73">
        <v>9</v>
      </c>
      <c r="B12" s="264" t="s">
        <v>9</v>
      </c>
      <c r="C12" s="85">
        <v>5</v>
      </c>
      <c r="D12" s="85">
        <v>5</v>
      </c>
      <c r="E12" s="85">
        <v>3</v>
      </c>
      <c r="F12" s="85">
        <v>0</v>
      </c>
      <c r="G12" s="85">
        <v>13</v>
      </c>
      <c r="H12" s="85">
        <v>26</v>
      </c>
      <c r="I12" s="85">
        <v>9</v>
      </c>
      <c r="J12" s="85">
        <v>11</v>
      </c>
      <c r="K12" s="85">
        <v>5</v>
      </c>
      <c r="L12" s="85">
        <v>51</v>
      </c>
      <c r="M12" s="85">
        <v>0</v>
      </c>
      <c r="N12" s="115">
        <v>64</v>
      </c>
    </row>
    <row r="13" spans="1:17" s="3" customFormat="1" ht="24" customHeight="1" x14ac:dyDescent="0.25">
      <c r="A13" s="73">
        <v>10</v>
      </c>
      <c r="B13" s="264" t="s">
        <v>10</v>
      </c>
      <c r="C13" s="85">
        <v>10</v>
      </c>
      <c r="D13" s="85">
        <v>24</v>
      </c>
      <c r="E13" s="85">
        <v>20</v>
      </c>
      <c r="F13" s="85">
        <v>2</v>
      </c>
      <c r="G13" s="85">
        <v>56</v>
      </c>
      <c r="H13" s="85">
        <v>21</v>
      </c>
      <c r="I13" s="85">
        <v>13</v>
      </c>
      <c r="J13" s="85">
        <v>12</v>
      </c>
      <c r="K13" s="85">
        <v>2</v>
      </c>
      <c r="L13" s="85">
        <v>48</v>
      </c>
      <c r="M13" s="85">
        <v>0</v>
      </c>
      <c r="N13" s="115">
        <v>104</v>
      </c>
    </row>
    <row r="14" spans="1:17" s="3" customFormat="1" ht="24" customHeight="1" x14ac:dyDescent="0.25">
      <c r="A14" s="73">
        <v>11</v>
      </c>
      <c r="B14" s="264" t="s">
        <v>11</v>
      </c>
      <c r="C14" s="85">
        <v>6</v>
      </c>
      <c r="D14" s="85">
        <v>3</v>
      </c>
      <c r="E14" s="85">
        <v>11</v>
      </c>
      <c r="F14" s="85">
        <v>1</v>
      </c>
      <c r="G14" s="85">
        <v>21</v>
      </c>
      <c r="H14" s="85">
        <v>29</v>
      </c>
      <c r="I14" s="85">
        <v>9</v>
      </c>
      <c r="J14" s="85">
        <v>14</v>
      </c>
      <c r="K14" s="85">
        <v>2</v>
      </c>
      <c r="L14" s="85">
        <v>54</v>
      </c>
      <c r="M14" s="85">
        <v>0</v>
      </c>
      <c r="N14" s="115">
        <v>75</v>
      </c>
    </row>
    <row r="15" spans="1:17" s="3" customFormat="1" ht="24" customHeight="1" x14ac:dyDescent="0.25">
      <c r="A15" s="73">
        <v>12</v>
      </c>
      <c r="B15" s="264" t="s">
        <v>12</v>
      </c>
      <c r="C15" s="85">
        <v>7</v>
      </c>
      <c r="D15" s="85">
        <v>19</v>
      </c>
      <c r="E15" s="85">
        <v>12</v>
      </c>
      <c r="F15" s="85">
        <v>3</v>
      </c>
      <c r="G15" s="85">
        <v>41</v>
      </c>
      <c r="H15" s="85">
        <v>23</v>
      </c>
      <c r="I15" s="85">
        <v>17</v>
      </c>
      <c r="J15" s="85">
        <v>12</v>
      </c>
      <c r="K15" s="85">
        <v>7</v>
      </c>
      <c r="L15" s="85">
        <v>59</v>
      </c>
      <c r="M15" s="85">
        <v>0</v>
      </c>
      <c r="N15" s="115">
        <v>100</v>
      </c>
    </row>
    <row r="16" spans="1:17" s="3" customFormat="1" ht="24" customHeight="1" x14ac:dyDescent="0.25">
      <c r="A16" s="73">
        <v>13</v>
      </c>
      <c r="B16" s="264" t="s">
        <v>13</v>
      </c>
      <c r="C16" s="85">
        <v>4</v>
      </c>
      <c r="D16" s="85">
        <v>6</v>
      </c>
      <c r="E16" s="85">
        <v>2</v>
      </c>
      <c r="F16" s="85">
        <v>2</v>
      </c>
      <c r="G16" s="85">
        <v>14</v>
      </c>
      <c r="H16" s="85">
        <v>25</v>
      </c>
      <c r="I16" s="85">
        <v>6</v>
      </c>
      <c r="J16" s="85">
        <v>8</v>
      </c>
      <c r="K16" s="85">
        <v>1</v>
      </c>
      <c r="L16" s="85">
        <v>40</v>
      </c>
      <c r="M16" s="85">
        <v>0</v>
      </c>
      <c r="N16" s="115">
        <v>54</v>
      </c>
    </row>
    <row r="17" spans="1:16" s="3" customFormat="1" ht="24" customHeight="1" thickBot="1" x14ac:dyDescent="0.3">
      <c r="A17" s="74">
        <v>14</v>
      </c>
      <c r="B17" s="265" t="s">
        <v>14</v>
      </c>
      <c r="C17" s="111">
        <v>3</v>
      </c>
      <c r="D17" s="111">
        <v>5</v>
      </c>
      <c r="E17" s="111">
        <v>13</v>
      </c>
      <c r="F17" s="111">
        <v>0</v>
      </c>
      <c r="G17" s="111">
        <v>21</v>
      </c>
      <c r="H17" s="111">
        <v>18</v>
      </c>
      <c r="I17" s="111">
        <v>6</v>
      </c>
      <c r="J17" s="111">
        <v>6</v>
      </c>
      <c r="K17" s="111">
        <v>2</v>
      </c>
      <c r="L17" s="111">
        <v>32</v>
      </c>
      <c r="M17" s="111">
        <v>1</v>
      </c>
      <c r="N17" s="116">
        <v>54</v>
      </c>
    </row>
    <row r="18" spans="1:16" s="5" customFormat="1" ht="33.75" customHeight="1" thickBot="1" x14ac:dyDescent="0.3">
      <c r="A18" s="615" t="s">
        <v>0</v>
      </c>
      <c r="B18" s="616"/>
      <c r="C18" s="8">
        <f>SUM(C4:C17)</f>
        <v>77</v>
      </c>
      <c r="D18" s="8">
        <f t="shared" ref="D18:M18" si="0">SUM(D4:D17)</f>
        <v>144</v>
      </c>
      <c r="E18" s="8">
        <f t="shared" si="0"/>
        <v>149</v>
      </c>
      <c r="F18" s="8">
        <f t="shared" si="0"/>
        <v>23</v>
      </c>
      <c r="G18" s="8">
        <f t="shared" si="0"/>
        <v>393</v>
      </c>
      <c r="H18" s="8">
        <f t="shared" si="0"/>
        <v>420</v>
      </c>
      <c r="I18" s="8">
        <f t="shared" si="0"/>
        <v>176</v>
      </c>
      <c r="J18" s="8">
        <f t="shared" si="0"/>
        <v>182</v>
      </c>
      <c r="K18" s="8">
        <f t="shared" si="0"/>
        <v>74</v>
      </c>
      <c r="L18" s="8">
        <f t="shared" si="0"/>
        <v>852</v>
      </c>
      <c r="M18" s="8">
        <f t="shared" si="0"/>
        <v>10</v>
      </c>
      <c r="N18" s="8">
        <f>SUM(N4:N17)</f>
        <v>1255</v>
      </c>
      <c r="O18" s="4"/>
      <c r="P18" s="4"/>
    </row>
    <row r="19" spans="1:16" s="5" customFormat="1" ht="3" customHeight="1" x14ac:dyDescent="0.25">
      <c r="A19" s="107"/>
      <c r="B19" s="107"/>
      <c r="C19" s="106"/>
      <c r="D19" s="106"/>
      <c r="E19" s="106"/>
      <c r="F19" s="106"/>
      <c r="G19" s="106"/>
      <c r="H19" s="106"/>
      <c r="I19" s="106"/>
      <c r="J19" s="106"/>
      <c r="K19" s="106"/>
      <c r="L19" s="106"/>
      <c r="M19" s="106"/>
      <c r="N19" s="106"/>
      <c r="O19" s="4"/>
      <c r="P19" s="4"/>
    </row>
    <row r="20" spans="1:16" x14ac:dyDescent="0.25">
      <c r="A20" s="25" t="s">
        <v>115</v>
      </c>
    </row>
    <row r="23" spans="1:16" x14ac:dyDescent="0.25">
      <c r="C23" s="6"/>
      <c r="D23" s="6"/>
      <c r="E23" s="6"/>
      <c r="F23" s="6"/>
      <c r="G23" s="6"/>
      <c r="H23" s="6"/>
      <c r="I23" s="6"/>
      <c r="J23" s="6"/>
      <c r="K23" s="6"/>
      <c r="L23" s="6"/>
      <c r="M23" s="6"/>
      <c r="N23" s="6"/>
    </row>
  </sheetData>
  <mergeCells count="3">
    <mergeCell ref="N2:N3"/>
    <mergeCell ref="A1:N1"/>
    <mergeCell ref="A18:B18"/>
  </mergeCells>
  <phoneticPr fontId="0" type="noConversion"/>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8" workbookViewId="0">
      <selection activeCell="H18" sqref="H18:K18"/>
    </sheetView>
  </sheetViews>
  <sheetFormatPr defaultRowHeight="13.2" x14ac:dyDescent="0.25"/>
  <cols>
    <col min="1" max="1" width="3.5546875" style="24" customWidth="1"/>
    <col min="2" max="2" width="22.6640625" style="24" customWidth="1"/>
    <col min="3" max="6" width="7.88671875" customWidth="1"/>
    <col min="7" max="7" width="9" customWidth="1"/>
    <col min="8" max="11" width="7.5546875" customWidth="1"/>
    <col min="12" max="12" width="8.6640625" customWidth="1"/>
    <col min="13" max="13" width="11.44140625" customWidth="1"/>
    <col min="14" max="14" width="10.88671875" customWidth="1"/>
  </cols>
  <sheetData>
    <row r="1" spans="1:16" s="24" customFormat="1" ht="36" customHeight="1" thickBot="1" x14ac:dyDescent="0.3">
      <c r="A1" s="614" t="s">
        <v>222</v>
      </c>
      <c r="B1" s="614"/>
      <c r="C1" s="614"/>
      <c r="D1" s="614"/>
      <c r="E1" s="614"/>
      <c r="F1" s="614"/>
      <c r="G1" s="614"/>
      <c r="H1" s="614"/>
      <c r="I1" s="614"/>
      <c r="J1" s="614"/>
      <c r="K1" s="614"/>
      <c r="L1" s="614"/>
      <c r="M1" s="614"/>
      <c r="N1" s="614"/>
    </row>
    <row r="2" spans="1:16" s="3" customFormat="1" ht="35.25" customHeight="1" thickBot="1" x14ac:dyDescent="0.3">
      <c r="A2" s="67"/>
      <c r="B2" s="68"/>
      <c r="C2" s="78" t="s">
        <v>50</v>
      </c>
      <c r="D2" s="69"/>
      <c r="E2" s="69"/>
      <c r="F2" s="69"/>
      <c r="G2" s="70"/>
      <c r="H2" s="79" t="s">
        <v>44</v>
      </c>
      <c r="I2" s="80"/>
      <c r="J2" s="80"/>
      <c r="K2" s="80"/>
      <c r="L2" s="81"/>
      <c r="M2" s="82" t="s">
        <v>45</v>
      </c>
      <c r="N2" s="612" t="s">
        <v>30</v>
      </c>
    </row>
    <row r="3" spans="1:16" s="3" customFormat="1" ht="59.25" customHeight="1" thickBot="1" x14ac:dyDescent="0.3">
      <c r="A3" s="76" t="s">
        <v>15</v>
      </c>
      <c r="B3" s="75" t="s">
        <v>123</v>
      </c>
      <c r="C3" s="31" t="s">
        <v>49</v>
      </c>
      <c r="D3" s="31" t="s">
        <v>40</v>
      </c>
      <c r="E3" s="31" t="s">
        <v>41</v>
      </c>
      <c r="F3" s="31" t="s">
        <v>42</v>
      </c>
      <c r="G3" s="77" t="s">
        <v>30</v>
      </c>
      <c r="H3" s="31" t="s">
        <v>49</v>
      </c>
      <c r="I3" s="31" t="s">
        <v>40</v>
      </c>
      <c r="J3" s="31" t="s">
        <v>41</v>
      </c>
      <c r="K3" s="86" t="s">
        <v>42</v>
      </c>
      <c r="L3" s="77" t="s">
        <v>30</v>
      </c>
      <c r="M3" s="83" t="s">
        <v>51</v>
      </c>
      <c r="N3" s="613"/>
    </row>
    <row r="4" spans="1:16" s="3" customFormat="1" ht="24" customHeight="1" x14ac:dyDescent="0.25">
      <c r="A4" s="73">
        <v>1</v>
      </c>
      <c r="B4" s="264" t="s">
        <v>1</v>
      </c>
      <c r="C4" s="85">
        <v>587</v>
      </c>
      <c r="D4" s="85">
        <v>2125</v>
      </c>
      <c r="E4" s="85">
        <v>1848</v>
      </c>
      <c r="F4" s="85">
        <v>899</v>
      </c>
      <c r="G4" s="85">
        <v>5459</v>
      </c>
      <c r="H4" s="85">
        <v>5146</v>
      </c>
      <c r="I4" s="85">
        <v>3342</v>
      </c>
      <c r="J4" s="85">
        <v>3664</v>
      </c>
      <c r="K4" s="85">
        <v>570</v>
      </c>
      <c r="L4" s="85">
        <v>12722</v>
      </c>
      <c r="M4" s="85">
        <v>40</v>
      </c>
      <c r="N4" s="115">
        <v>18221</v>
      </c>
    </row>
    <row r="5" spans="1:16" s="3" customFormat="1" ht="24" customHeight="1" x14ac:dyDescent="0.25">
      <c r="A5" s="73">
        <v>2</v>
      </c>
      <c r="B5" s="264" t="s">
        <v>2</v>
      </c>
      <c r="C5" s="85">
        <v>248</v>
      </c>
      <c r="D5" s="85">
        <v>1080</v>
      </c>
      <c r="E5" s="85">
        <v>973</v>
      </c>
      <c r="F5" s="85">
        <v>71</v>
      </c>
      <c r="G5" s="85">
        <v>2372</v>
      </c>
      <c r="H5" s="85">
        <v>2719</v>
      </c>
      <c r="I5" s="85">
        <v>1686</v>
      </c>
      <c r="J5" s="85">
        <v>1827</v>
      </c>
      <c r="K5" s="85">
        <v>406</v>
      </c>
      <c r="L5" s="85">
        <v>6638</v>
      </c>
      <c r="M5" s="85">
        <v>80</v>
      </c>
      <c r="N5" s="115">
        <v>9090</v>
      </c>
    </row>
    <row r="6" spans="1:16" s="3" customFormat="1" ht="24" customHeight="1" x14ac:dyDescent="0.25">
      <c r="A6" s="73">
        <v>3</v>
      </c>
      <c r="B6" s="264" t="s">
        <v>3</v>
      </c>
      <c r="C6" s="85">
        <v>348</v>
      </c>
      <c r="D6" s="85">
        <v>932</v>
      </c>
      <c r="E6" s="85">
        <v>772</v>
      </c>
      <c r="F6" s="85">
        <v>26</v>
      </c>
      <c r="G6" s="85">
        <v>2078</v>
      </c>
      <c r="H6" s="85">
        <v>3170</v>
      </c>
      <c r="I6" s="85">
        <v>1546</v>
      </c>
      <c r="J6" s="85">
        <v>1582</v>
      </c>
      <c r="K6" s="85">
        <v>349</v>
      </c>
      <c r="L6" s="85">
        <v>6647</v>
      </c>
      <c r="M6" s="85">
        <v>36</v>
      </c>
      <c r="N6" s="115">
        <v>8761</v>
      </c>
    </row>
    <row r="7" spans="1:16" s="3" customFormat="1" ht="24" customHeight="1" x14ac:dyDescent="0.25">
      <c r="A7" s="73">
        <v>4</v>
      </c>
      <c r="B7" s="264" t="s">
        <v>4</v>
      </c>
      <c r="C7" s="85">
        <v>78</v>
      </c>
      <c r="D7" s="85">
        <v>308</v>
      </c>
      <c r="E7" s="85">
        <v>327</v>
      </c>
      <c r="F7" s="85">
        <v>27</v>
      </c>
      <c r="G7" s="85">
        <v>740</v>
      </c>
      <c r="H7" s="85">
        <v>4354</v>
      </c>
      <c r="I7" s="85">
        <v>2065</v>
      </c>
      <c r="J7" s="85">
        <v>1611</v>
      </c>
      <c r="K7" s="85">
        <v>141</v>
      </c>
      <c r="L7" s="85">
        <v>8171</v>
      </c>
      <c r="M7" s="85">
        <v>12</v>
      </c>
      <c r="N7" s="115">
        <v>8923</v>
      </c>
      <c r="P7" s="71"/>
    </row>
    <row r="8" spans="1:16" s="3" customFormat="1" ht="24" customHeight="1" x14ac:dyDescent="0.25">
      <c r="A8" s="73">
        <v>5</v>
      </c>
      <c r="B8" s="264" t="s">
        <v>5</v>
      </c>
      <c r="C8" s="85">
        <v>12</v>
      </c>
      <c r="D8" s="85">
        <v>62</v>
      </c>
      <c r="E8" s="85">
        <v>119</v>
      </c>
      <c r="F8" s="85">
        <v>1</v>
      </c>
      <c r="G8" s="85">
        <v>194</v>
      </c>
      <c r="H8" s="85">
        <v>647</v>
      </c>
      <c r="I8" s="85">
        <v>121</v>
      </c>
      <c r="J8" s="85">
        <v>76</v>
      </c>
      <c r="K8" s="85">
        <v>13</v>
      </c>
      <c r="L8" s="85">
        <v>857</v>
      </c>
      <c r="M8" s="85">
        <v>1</v>
      </c>
      <c r="N8" s="115">
        <v>1052</v>
      </c>
      <c r="P8" s="114"/>
    </row>
    <row r="9" spans="1:16" s="3" customFormat="1" ht="25.5" customHeight="1" x14ac:dyDescent="0.25">
      <c r="A9" s="73">
        <v>6</v>
      </c>
      <c r="B9" s="264" t="s">
        <v>6</v>
      </c>
      <c r="C9" s="85">
        <v>68</v>
      </c>
      <c r="D9" s="85">
        <v>176</v>
      </c>
      <c r="E9" s="85">
        <v>151</v>
      </c>
      <c r="F9" s="85">
        <v>7</v>
      </c>
      <c r="G9" s="85">
        <v>402</v>
      </c>
      <c r="H9" s="85">
        <v>1787</v>
      </c>
      <c r="I9" s="85">
        <v>353</v>
      </c>
      <c r="J9" s="85">
        <v>222</v>
      </c>
      <c r="K9" s="85">
        <v>11</v>
      </c>
      <c r="L9" s="85">
        <v>2373</v>
      </c>
      <c r="M9" s="85">
        <v>0</v>
      </c>
      <c r="N9" s="115">
        <v>2775</v>
      </c>
    </row>
    <row r="10" spans="1:16" s="3" customFormat="1" ht="25.5" customHeight="1" x14ac:dyDescent="0.25">
      <c r="A10" s="73">
        <v>7</v>
      </c>
      <c r="B10" s="264" t="s">
        <v>7</v>
      </c>
      <c r="C10" s="85">
        <v>2</v>
      </c>
      <c r="D10" s="85">
        <v>3</v>
      </c>
      <c r="E10" s="85">
        <v>4</v>
      </c>
      <c r="F10" s="85">
        <v>0</v>
      </c>
      <c r="G10" s="85">
        <v>9</v>
      </c>
      <c r="H10" s="85">
        <v>21</v>
      </c>
      <c r="I10" s="85">
        <v>15</v>
      </c>
      <c r="J10" s="85">
        <v>13</v>
      </c>
      <c r="K10" s="85">
        <v>4</v>
      </c>
      <c r="L10" s="85">
        <v>53</v>
      </c>
      <c r="M10" s="85">
        <v>0</v>
      </c>
      <c r="N10" s="115">
        <v>62</v>
      </c>
    </row>
    <row r="11" spans="1:16" s="3" customFormat="1" ht="24" customHeight="1" x14ac:dyDescent="0.25">
      <c r="A11" s="73">
        <v>8</v>
      </c>
      <c r="B11" s="264" t="s">
        <v>8</v>
      </c>
      <c r="C11" s="85">
        <v>22</v>
      </c>
      <c r="D11" s="85">
        <v>75</v>
      </c>
      <c r="E11" s="85">
        <v>67</v>
      </c>
      <c r="F11" s="85">
        <v>6</v>
      </c>
      <c r="G11" s="85">
        <v>170</v>
      </c>
      <c r="H11" s="85">
        <v>274</v>
      </c>
      <c r="I11" s="85">
        <v>99</v>
      </c>
      <c r="J11" s="85">
        <v>50</v>
      </c>
      <c r="K11" s="85">
        <v>8</v>
      </c>
      <c r="L11" s="85">
        <v>431</v>
      </c>
      <c r="M11" s="85">
        <v>1</v>
      </c>
      <c r="N11" s="115">
        <v>602</v>
      </c>
    </row>
    <row r="12" spans="1:16" s="3" customFormat="1" ht="24" customHeight="1" x14ac:dyDescent="0.25">
      <c r="A12" s="73">
        <v>9</v>
      </c>
      <c r="B12" s="264" t="s">
        <v>9</v>
      </c>
      <c r="C12" s="85">
        <v>87</v>
      </c>
      <c r="D12" s="85">
        <v>306</v>
      </c>
      <c r="E12" s="85">
        <v>201</v>
      </c>
      <c r="F12" s="85">
        <v>13</v>
      </c>
      <c r="G12" s="85">
        <v>607</v>
      </c>
      <c r="H12" s="85">
        <v>958</v>
      </c>
      <c r="I12" s="85">
        <v>559</v>
      </c>
      <c r="J12" s="85">
        <v>664</v>
      </c>
      <c r="K12" s="85">
        <v>89</v>
      </c>
      <c r="L12" s="85">
        <v>2270</v>
      </c>
      <c r="M12" s="85">
        <v>3</v>
      </c>
      <c r="N12" s="115">
        <v>2880</v>
      </c>
    </row>
    <row r="13" spans="1:16" s="3" customFormat="1" ht="24" customHeight="1" x14ac:dyDescent="0.25">
      <c r="A13" s="73">
        <v>10</v>
      </c>
      <c r="B13" s="264" t="s">
        <v>10</v>
      </c>
      <c r="C13" s="85">
        <v>120</v>
      </c>
      <c r="D13" s="85">
        <v>954</v>
      </c>
      <c r="E13" s="85">
        <v>715</v>
      </c>
      <c r="F13" s="85">
        <v>23</v>
      </c>
      <c r="G13" s="85">
        <v>1812</v>
      </c>
      <c r="H13" s="85">
        <v>855</v>
      </c>
      <c r="I13" s="85">
        <v>653</v>
      </c>
      <c r="J13" s="85">
        <v>546</v>
      </c>
      <c r="K13" s="85">
        <v>75</v>
      </c>
      <c r="L13" s="85">
        <v>2129</v>
      </c>
      <c r="M13" s="85">
        <v>5</v>
      </c>
      <c r="N13" s="115">
        <v>3946</v>
      </c>
    </row>
    <row r="14" spans="1:16" s="3" customFormat="1" ht="24" customHeight="1" x14ac:dyDescent="0.25">
      <c r="A14" s="73">
        <v>11</v>
      </c>
      <c r="B14" s="264" t="s">
        <v>11</v>
      </c>
      <c r="C14" s="85">
        <v>181</v>
      </c>
      <c r="D14" s="85">
        <v>793</v>
      </c>
      <c r="E14" s="85">
        <v>548</v>
      </c>
      <c r="F14" s="85">
        <v>18</v>
      </c>
      <c r="G14" s="85">
        <v>1540</v>
      </c>
      <c r="H14" s="85">
        <v>1375</v>
      </c>
      <c r="I14" s="85">
        <v>774</v>
      </c>
      <c r="J14" s="85">
        <v>680</v>
      </c>
      <c r="K14" s="85">
        <v>67</v>
      </c>
      <c r="L14" s="85">
        <v>2896</v>
      </c>
      <c r="M14" s="85">
        <v>6</v>
      </c>
      <c r="N14" s="115">
        <v>4442</v>
      </c>
    </row>
    <row r="15" spans="1:16" s="3" customFormat="1" ht="24" customHeight="1" x14ac:dyDescent="0.25">
      <c r="A15" s="73">
        <v>12</v>
      </c>
      <c r="B15" s="264" t="s">
        <v>12</v>
      </c>
      <c r="C15" s="85">
        <v>153</v>
      </c>
      <c r="D15" s="85">
        <v>981</v>
      </c>
      <c r="E15" s="85">
        <v>641</v>
      </c>
      <c r="F15" s="85">
        <v>26</v>
      </c>
      <c r="G15" s="85">
        <v>1801</v>
      </c>
      <c r="H15" s="85">
        <v>802</v>
      </c>
      <c r="I15" s="85">
        <v>547</v>
      </c>
      <c r="J15" s="85">
        <v>632</v>
      </c>
      <c r="K15" s="85">
        <v>98</v>
      </c>
      <c r="L15" s="85">
        <v>2079</v>
      </c>
      <c r="M15" s="85">
        <v>1</v>
      </c>
      <c r="N15" s="115">
        <v>3881</v>
      </c>
    </row>
    <row r="16" spans="1:16" s="3" customFormat="1" ht="24" customHeight="1" x14ac:dyDescent="0.25">
      <c r="A16" s="73">
        <v>13</v>
      </c>
      <c r="B16" s="264" t="s">
        <v>13</v>
      </c>
      <c r="C16" s="85">
        <v>89</v>
      </c>
      <c r="D16" s="85">
        <v>327</v>
      </c>
      <c r="E16" s="85">
        <v>276</v>
      </c>
      <c r="F16" s="85">
        <v>13</v>
      </c>
      <c r="G16" s="85">
        <v>705</v>
      </c>
      <c r="H16" s="85">
        <v>958</v>
      </c>
      <c r="I16" s="85">
        <v>471</v>
      </c>
      <c r="J16" s="85">
        <v>411</v>
      </c>
      <c r="K16" s="85">
        <v>52</v>
      </c>
      <c r="L16" s="85">
        <v>1892</v>
      </c>
      <c r="M16" s="85">
        <v>2</v>
      </c>
      <c r="N16" s="115">
        <v>2599</v>
      </c>
    </row>
    <row r="17" spans="1:15" s="3" customFormat="1" ht="24" customHeight="1" thickBot="1" x14ac:dyDescent="0.3">
      <c r="A17" s="74">
        <v>14</v>
      </c>
      <c r="B17" s="265" t="s">
        <v>14</v>
      </c>
      <c r="C17" s="111">
        <v>113</v>
      </c>
      <c r="D17" s="111">
        <v>300</v>
      </c>
      <c r="E17" s="111">
        <v>315</v>
      </c>
      <c r="F17" s="111">
        <v>18</v>
      </c>
      <c r="G17" s="111">
        <v>746</v>
      </c>
      <c r="H17" s="111">
        <v>3093</v>
      </c>
      <c r="I17" s="111">
        <v>508</v>
      </c>
      <c r="J17" s="111">
        <v>355</v>
      </c>
      <c r="K17" s="111">
        <v>81</v>
      </c>
      <c r="L17" s="111">
        <v>4037</v>
      </c>
      <c r="M17" s="111">
        <v>2</v>
      </c>
      <c r="N17" s="116">
        <v>4785</v>
      </c>
    </row>
    <row r="18" spans="1:15" s="5" customFormat="1" ht="33.75" customHeight="1" thickBot="1" x14ac:dyDescent="0.3">
      <c r="A18" s="615" t="s">
        <v>0</v>
      </c>
      <c r="B18" s="616"/>
      <c r="C18" s="8">
        <f>SUM(C4:C17)</f>
        <v>2108</v>
      </c>
      <c r="D18" s="8">
        <f t="shared" ref="D18:M18" si="0">SUM(D4:D17)</f>
        <v>8422</v>
      </c>
      <c r="E18" s="8">
        <f t="shared" si="0"/>
        <v>6957</v>
      </c>
      <c r="F18" s="8">
        <f t="shared" si="0"/>
        <v>1148</v>
      </c>
      <c r="G18" s="8">
        <f t="shared" si="0"/>
        <v>18635</v>
      </c>
      <c r="H18" s="8">
        <f t="shared" si="0"/>
        <v>26159</v>
      </c>
      <c r="I18" s="8">
        <f t="shared" si="0"/>
        <v>12739</v>
      </c>
      <c r="J18" s="8">
        <f t="shared" si="0"/>
        <v>12333</v>
      </c>
      <c r="K18" s="8">
        <f t="shared" si="0"/>
        <v>1964</v>
      </c>
      <c r="L18" s="8">
        <f t="shared" si="0"/>
        <v>53195</v>
      </c>
      <c r="M18" s="8">
        <f t="shared" si="0"/>
        <v>189</v>
      </c>
      <c r="N18" s="8">
        <f>SUM(N4:N17)</f>
        <v>72019</v>
      </c>
      <c r="O18" s="4"/>
    </row>
    <row r="19" spans="1:15" s="5" customFormat="1" ht="3" customHeight="1" x14ac:dyDescent="0.25">
      <c r="A19" s="107"/>
      <c r="B19" s="107"/>
      <c r="C19" s="106"/>
      <c r="D19" s="106"/>
      <c r="E19" s="106"/>
      <c r="F19" s="106"/>
      <c r="G19" s="106"/>
      <c r="H19" s="106"/>
      <c r="I19" s="106"/>
      <c r="J19" s="106"/>
      <c r="K19" s="106"/>
      <c r="L19" s="106"/>
      <c r="M19" s="106"/>
      <c r="N19" s="106"/>
      <c r="O19" s="4"/>
    </row>
    <row r="20" spans="1:15" x14ac:dyDescent="0.25">
      <c r="A20" s="25" t="s">
        <v>108</v>
      </c>
    </row>
    <row r="21" spans="1:15" x14ac:dyDescent="0.25">
      <c r="B21" s="72"/>
      <c r="N21" s="6"/>
    </row>
    <row r="22" spans="1:15" x14ac:dyDescent="0.25">
      <c r="C22" s="6"/>
      <c r="D22" s="6"/>
      <c r="E22" s="6"/>
      <c r="F22" s="6"/>
      <c r="G22" s="6"/>
      <c r="H22" s="6"/>
      <c r="I22" s="6"/>
      <c r="J22" s="6"/>
      <c r="K22" s="6"/>
      <c r="L22" s="6"/>
      <c r="M22" s="6"/>
      <c r="N22" s="6"/>
    </row>
    <row r="24" spans="1:15" x14ac:dyDescent="0.25">
      <c r="C24" s="6"/>
      <c r="D24" s="6"/>
      <c r="E24" s="6"/>
      <c r="F24" s="6"/>
      <c r="G24" s="6"/>
      <c r="H24" s="6"/>
      <c r="I24" s="6"/>
      <c r="J24" s="6"/>
      <c r="K24" s="6"/>
      <c r="L24" s="6"/>
      <c r="M24" s="6"/>
      <c r="N24" s="6"/>
    </row>
  </sheetData>
  <mergeCells count="3">
    <mergeCell ref="N2:N3"/>
    <mergeCell ref="A1:N1"/>
    <mergeCell ref="A18:B18"/>
  </mergeCells>
  <phoneticPr fontId="0" type="noConversion"/>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7" zoomScaleNormal="97" zoomScaleSheetLayoutView="100" workbookViewId="0">
      <selection activeCell="T58" sqref="T58"/>
    </sheetView>
  </sheetViews>
  <sheetFormatPr defaultColWidth="9.109375" defaultRowHeight="13.2" x14ac:dyDescent="0.25"/>
  <cols>
    <col min="1" max="1" width="4" style="61" customWidth="1"/>
    <col min="2" max="2" width="30.44140625" style="24" customWidth="1"/>
    <col min="3" max="3" width="8.44140625" style="24" customWidth="1"/>
    <col min="4" max="4" width="9.5546875" style="24" customWidth="1"/>
    <col min="5" max="5" width="9.88671875" style="24" customWidth="1"/>
    <col min="6" max="6" width="9.5546875" style="24" customWidth="1"/>
    <col min="7" max="8" width="8.44140625" style="24" customWidth="1"/>
    <col min="9" max="9" width="10" style="24" customWidth="1"/>
    <col min="10" max="10" width="9.6640625" style="24" customWidth="1"/>
    <col min="11" max="11" width="7.44140625" style="24" customWidth="1"/>
    <col min="12" max="12" width="8.44140625" style="24" customWidth="1"/>
    <col min="13" max="13" width="11.6640625" style="24" customWidth="1"/>
    <col min="14" max="14" width="10.44140625" style="24" customWidth="1"/>
    <col min="15" max="16384" width="9.109375" style="24"/>
  </cols>
  <sheetData>
    <row r="1" spans="1:14" s="88" customFormat="1" ht="36" customHeight="1" thickBot="1" x14ac:dyDescent="0.3">
      <c r="A1" s="614" t="s">
        <v>223</v>
      </c>
      <c r="B1" s="614"/>
      <c r="C1" s="614"/>
      <c r="D1" s="614"/>
      <c r="E1" s="614"/>
      <c r="F1" s="614"/>
      <c r="G1" s="614"/>
      <c r="H1" s="614"/>
      <c r="I1" s="614"/>
      <c r="J1" s="614"/>
      <c r="K1" s="614"/>
      <c r="L1" s="614"/>
      <c r="M1" s="614"/>
      <c r="N1" s="614"/>
    </row>
    <row r="2" spans="1:14" s="88" customFormat="1" ht="31.5" customHeight="1" thickBot="1" x14ac:dyDescent="0.3">
      <c r="A2" s="266"/>
      <c r="B2" s="117"/>
      <c r="C2" s="79" t="s">
        <v>50</v>
      </c>
      <c r="D2" s="69"/>
      <c r="E2" s="69"/>
      <c r="F2" s="69"/>
      <c r="G2" s="70"/>
      <c r="H2" s="79" t="s">
        <v>44</v>
      </c>
      <c r="I2" s="80"/>
      <c r="J2" s="80"/>
      <c r="K2" s="80"/>
      <c r="L2" s="81"/>
      <c r="M2" s="130" t="s">
        <v>45</v>
      </c>
      <c r="N2" s="612" t="s">
        <v>30</v>
      </c>
    </row>
    <row r="3" spans="1:14" s="88" customFormat="1" ht="53.25" customHeight="1" thickBot="1" x14ac:dyDescent="0.3">
      <c r="A3" s="75" t="s">
        <v>15</v>
      </c>
      <c r="B3" s="118" t="s">
        <v>52</v>
      </c>
      <c r="C3" s="50" t="s">
        <v>49</v>
      </c>
      <c r="D3" s="31" t="s">
        <v>40</v>
      </c>
      <c r="E3" s="31" t="s">
        <v>41</v>
      </c>
      <c r="F3" s="86" t="s">
        <v>42</v>
      </c>
      <c r="G3" s="77" t="s">
        <v>30</v>
      </c>
      <c r="H3" s="50" t="s">
        <v>49</v>
      </c>
      <c r="I3" s="31" t="s">
        <v>40</v>
      </c>
      <c r="J3" s="31" t="s">
        <v>41</v>
      </c>
      <c r="K3" s="86" t="s">
        <v>42</v>
      </c>
      <c r="L3" s="77" t="s">
        <v>30</v>
      </c>
      <c r="M3" s="93" t="s">
        <v>51</v>
      </c>
      <c r="N3" s="613"/>
    </row>
    <row r="4" spans="1:14" s="3" customFormat="1" ht="21" customHeight="1" x14ac:dyDescent="0.25">
      <c r="A4" s="267">
        <v>1</v>
      </c>
      <c r="B4" s="273" t="s">
        <v>70</v>
      </c>
      <c r="C4" s="122">
        <v>86</v>
      </c>
      <c r="D4" s="89">
        <v>568</v>
      </c>
      <c r="E4" s="89">
        <v>483</v>
      </c>
      <c r="F4" s="124">
        <v>19</v>
      </c>
      <c r="G4" s="127">
        <v>1156</v>
      </c>
      <c r="H4" s="122">
        <v>369</v>
      </c>
      <c r="I4" s="89">
        <v>298</v>
      </c>
      <c r="J4" s="89">
        <v>348</v>
      </c>
      <c r="K4" s="124">
        <v>82</v>
      </c>
      <c r="L4" s="127">
        <v>1097</v>
      </c>
      <c r="M4" s="131">
        <v>4</v>
      </c>
      <c r="N4" s="127">
        <v>2257</v>
      </c>
    </row>
    <row r="5" spans="1:14" s="3" customFormat="1" ht="19.5" customHeight="1" x14ac:dyDescent="0.25">
      <c r="A5" s="268">
        <v>2</v>
      </c>
      <c r="B5" s="264" t="s">
        <v>71</v>
      </c>
      <c r="C5" s="85">
        <v>129</v>
      </c>
      <c r="D5" s="2">
        <v>221</v>
      </c>
      <c r="E5" s="2">
        <v>103</v>
      </c>
      <c r="F5" s="125">
        <v>33</v>
      </c>
      <c r="G5" s="128">
        <v>486</v>
      </c>
      <c r="H5" s="85">
        <v>892</v>
      </c>
      <c r="I5" s="2">
        <v>404</v>
      </c>
      <c r="J5" s="2">
        <v>246</v>
      </c>
      <c r="K5" s="125">
        <v>50</v>
      </c>
      <c r="L5" s="128">
        <v>1592</v>
      </c>
      <c r="M5" s="109">
        <v>3</v>
      </c>
      <c r="N5" s="128">
        <v>2081</v>
      </c>
    </row>
    <row r="6" spans="1:14" s="3" customFormat="1" ht="19.5" customHeight="1" x14ac:dyDescent="0.25">
      <c r="A6" s="268">
        <v>3</v>
      </c>
      <c r="B6" s="264" t="s">
        <v>144</v>
      </c>
      <c r="C6" s="85">
        <v>215</v>
      </c>
      <c r="D6" s="2">
        <v>858</v>
      </c>
      <c r="E6" s="2">
        <v>750</v>
      </c>
      <c r="F6" s="125">
        <v>96</v>
      </c>
      <c r="G6" s="128">
        <v>1919</v>
      </c>
      <c r="H6" s="85">
        <v>3771</v>
      </c>
      <c r="I6" s="2">
        <v>2263</v>
      </c>
      <c r="J6" s="2">
        <v>2662</v>
      </c>
      <c r="K6" s="125">
        <v>309</v>
      </c>
      <c r="L6" s="128">
        <v>9005</v>
      </c>
      <c r="M6" s="109">
        <v>16</v>
      </c>
      <c r="N6" s="128">
        <v>10940</v>
      </c>
    </row>
    <row r="7" spans="1:14" s="3" customFormat="1" ht="19.5" customHeight="1" x14ac:dyDescent="0.25">
      <c r="A7" s="268">
        <v>4</v>
      </c>
      <c r="B7" s="264" t="s">
        <v>72</v>
      </c>
      <c r="C7" s="85">
        <v>157</v>
      </c>
      <c r="D7" s="2">
        <v>469</v>
      </c>
      <c r="E7" s="2">
        <v>473</v>
      </c>
      <c r="F7" s="125">
        <v>757</v>
      </c>
      <c r="G7" s="128">
        <v>1856</v>
      </c>
      <c r="H7" s="85">
        <v>161</v>
      </c>
      <c r="I7" s="2">
        <v>408</v>
      </c>
      <c r="J7" s="2">
        <v>418</v>
      </c>
      <c r="K7" s="125">
        <v>139</v>
      </c>
      <c r="L7" s="128">
        <v>1126</v>
      </c>
      <c r="M7" s="109">
        <v>19</v>
      </c>
      <c r="N7" s="128">
        <v>3001</v>
      </c>
    </row>
    <row r="8" spans="1:14" s="3" customFormat="1" ht="19.5" customHeight="1" x14ac:dyDescent="0.25">
      <c r="A8" s="268">
        <v>5</v>
      </c>
      <c r="B8" s="264" t="s">
        <v>145</v>
      </c>
      <c r="C8" s="85">
        <v>38</v>
      </c>
      <c r="D8" s="2">
        <v>112</v>
      </c>
      <c r="E8" s="2">
        <v>81</v>
      </c>
      <c r="F8" s="125">
        <v>8</v>
      </c>
      <c r="G8" s="128">
        <v>239</v>
      </c>
      <c r="H8" s="85">
        <v>257</v>
      </c>
      <c r="I8" s="2">
        <v>91</v>
      </c>
      <c r="J8" s="2">
        <v>51</v>
      </c>
      <c r="K8" s="125">
        <v>38</v>
      </c>
      <c r="L8" s="128">
        <v>437</v>
      </c>
      <c r="M8" s="109">
        <v>3</v>
      </c>
      <c r="N8" s="128">
        <v>679</v>
      </c>
    </row>
    <row r="9" spans="1:14" s="3" customFormat="1" ht="19.5" customHeight="1" x14ac:dyDescent="0.25">
      <c r="A9" s="268">
        <v>6</v>
      </c>
      <c r="B9" s="264" t="s">
        <v>146</v>
      </c>
      <c r="C9" s="85">
        <v>71</v>
      </c>
      <c r="D9" s="2">
        <v>273</v>
      </c>
      <c r="E9" s="2">
        <v>309</v>
      </c>
      <c r="F9" s="125">
        <v>36</v>
      </c>
      <c r="G9" s="128">
        <v>689</v>
      </c>
      <c r="H9" s="85">
        <v>665</v>
      </c>
      <c r="I9" s="2">
        <v>713</v>
      </c>
      <c r="J9" s="2">
        <v>994</v>
      </c>
      <c r="K9" s="125">
        <v>222</v>
      </c>
      <c r="L9" s="128">
        <v>2594</v>
      </c>
      <c r="M9" s="109">
        <v>61</v>
      </c>
      <c r="N9" s="128">
        <v>3344</v>
      </c>
    </row>
    <row r="10" spans="1:14" s="3" customFormat="1" ht="19.5" customHeight="1" x14ac:dyDescent="0.25">
      <c r="A10" s="268">
        <v>7</v>
      </c>
      <c r="B10" s="264" t="s">
        <v>147</v>
      </c>
      <c r="C10" s="85">
        <v>114</v>
      </c>
      <c r="D10" s="2">
        <v>556</v>
      </c>
      <c r="E10" s="2">
        <v>433</v>
      </c>
      <c r="F10" s="125">
        <v>19</v>
      </c>
      <c r="G10" s="128">
        <v>1122</v>
      </c>
      <c r="H10" s="85">
        <v>1517</v>
      </c>
      <c r="I10" s="2">
        <v>751</v>
      </c>
      <c r="J10" s="2">
        <v>623</v>
      </c>
      <c r="K10" s="125">
        <v>115</v>
      </c>
      <c r="L10" s="128">
        <v>3006</v>
      </c>
      <c r="M10" s="109">
        <v>15</v>
      </c>
      <c r="N10" s="128">
        <v>4143</v>
      </c>
    </row>
    <row r="11" spans="1:14" s="3" customFormat="1" ht="19.5" customHeight="1" x14ac:dyDescent="0.25">
      <c r="A11" s="268">
        <v>8</v>
      </c>
      <c r="B11" s="264" t="s">
        <v>148</v>
      </c>
      <c r="C11" s="85">
        <v>29</v>
      </c>
      <c r="D11" s="2">
        <v>143</v>
      </c>
      <c r="E11" s="2">
        <v>135</v>
      </c>
      <c r="F11" s="125">
        <v>3</v>
      </c>
      <c r="G11" s="128">
        <v>310</v>
      </c>
      <c r="H11" s="85">
        <v>340</v>
      </c>
      <c r="I11" s="2">
        <v>144</v>
      </c>
      <c r="J11" s="2">
        <v>175</v>
      </c>
      <c r="K11" s="125">
        <v>40</v>
      </c>
      <c r="L11" s="128">
        <v>699</v>
      </c>
      <c r="M11" s="109">
        <v>1</v>
      </c>
      <c r="N11" s="128">
        <v>1010</v>
      </c>
    </row>
    <row r="12" spans="1:14" s="3" customFormat="1" ht="19.5" customHeight="1" x14ac:dyDescent="0.25">
      <c r="A12" s="268">
        <v>9</v>
      </c>
      <c r="B12" s="264" t="s">
        <v>149</v>
      </c>
      <c r="C12" s="85">
        <v>25</v>
      </c>
      <c r="D12" s="2">
        <v>43</v>
      </c>
      <c r="E12" s="2">
        <v>23</v>
      </c>
      <c r="F12" s="125">
        <v>1</v>
      </c>
      <c r="G12" s="128">
        <v>92</v>
      </c>
      <c r="H12" s="85">
        <v>210</v>
      </c>
      <c r="I12" s="2">
        <v>45</v>
      </c>
      <c r="J12" s="2">
        <v>21</v>
      </c>
      <c r="K12" s="125">
        <v>2</v>
      </c>
      <c r="L12" s="128">
        <v>278</v>
      </c>
      <c r="M12" s="109">
        <v>0</v>
      </c>
      <c r="N12" s="128">
        <v>370</v>
      </c>
    </row>
    <row r="13" spans="1:14" s="3" customFormat="1" ht="19.5" customHeight="1" x14ac:dyDescent="0.25">
      <c r="A13" s="268">
        <v>10</v>
      </c>
      <c r="B13" s="264" t="s">
        <v>150</v>
      </c>
      <c r="C13" s="85">
        <v>297</v>
      </c>
      <c r="D13" s="2">
        <v>842</v>
      </c>
      <c r="E13" s="2">
        <v>693</v>
      </c>
      <c r="F13" s="125">
        <v>24</v>
      </c>
      <c r="G13" s="128">
        <v>1856</v>
      </c>
      <c r="H13" s="85">
        <v>2580</v>
      </c>
      <c r="I13" s="2">
        <v>1282</v>
      </c>
      <c r="J13" s="2">
        <v>1319</v>
      </c>
      <c r="K13" s="125">
        <v>324</v>
      </c>
      <c r="L13" s="128">
        <v>5505</v>
      </c>
      <c r="M13" s="109">
        <v>32</v>
      </c>
      <c r="N13" s="128">
        <v>7393</v>
      </c>
    </row>
    <row r="14" spans="1:14" s="3" customFormat="1" ht="19.5" customHeight="1" x14ac:dyDescent="0.25">
      <c r="A14" s="268">
        <v>11</v>
      </c>
      <c r="B14" s="264" t="s">
        <v>151</v>
      </c>
      <c r="C14" s="85">
        <v>27</v>
      </c>
      <c r="D14" s="2">
        <v>42</v>
      </c>
      <c r="E14" s="2">
        <v>29</v>
      </c>
      <c r="F14" s="125">
        <v>1</v>
      </c>
      <c r="G14" s="128">
        <v>99</v>
      </c>
      <c r="H14" s="85">
        <v>413</v>
      </c>
      <c r="I14" s="2">
        <v>223</v>
      </c>
      <c r="J14" s="2">
        <v>204</v>
      </c>
      <c r="K14" s="125">
        <v>15</v>
      </c>
      <c r="L14" s="128">
        <v>855</v>
      </c>
      <c r="M14" s="109">
        <v>5</v>
      </c>
      <c r="N14" s="128">
        <v>959</v>
      </c>
    </row>
    <row r="15" spans="1:14" s="3" customFormat="1" ht="19.5" customHeight="1" x14ac:dyDescent="0.25">
      <c r="A15" s="268">
        <v>12</v>
      </c>
      <c r="B15" s="264" t="s">
        <v>133</v>
      </c>
      <c r="C15" s="85">
        <v>42</v>
      </c>
      <c r="D15" s="2">
        <v>198</v>
      </c>
      <c r="E15" s="2">
        <v>201</v>
      </c>
      <c r="F15" s="125">
        <v>21</v>
      </c>
      <c r="G15" s="128">
        <v>462</v>
      </c>
      <c r="H15" s="85">
        <v>3743</v>
      </c>
      <c r="I15" s="2">
        <v>1607</v>
      </c>
      <c r="J15" s="2">
        <v>1237</v>
      </c>
      <c r="K15" s="125">
        <v>110</v>
      </c>
      <c r="L15" s="128">
        <v>6697</v>
      </c>
      <c r="M15" s="109">
        <v>11</v>
      </c>
      <c r="N15" s="128">
        <v>7170</v>
      </c>
    </row>
    <row r="16" spans="1:14" s="3" customFormat="1" ht="19.5" customHeight="1" x14ac:dyDescent="0.25">
      <c r="A16" s="268">
        <v>13</v>
      </c>
      <c r="B16" s="264" t="s">
        <v>152</v>
      </c>
      <c r="C16" s="85">
        <v>8</v>
      </c>
      <c r="D16" s="2">
        <v>14</v>
      </c>
      <c r="E16" s="2">
        <v>6</v>
      </c>
      <c r="F16" s="125">
        <v>0</v>
      </c>
      <c r="G16" s="128">
        <v>28</v>
      </c>
      <c r="H16" s="85">
        <v>198</v>
      </c>
      <c r="I16" s="2">
        <v>54</v>
      </c>
      <c r="J16" s="2">
        <v>31</v>
      </c>
      <c r="K16" s="125">
        <v>0</v>
      </c>
      <c r="L16" s="128">
        <v>283</v>
      </c>
      <c r="M16" s="109">
        <v>1</v>
      </c>
      <c r="N16" s="128">
        <v>312</v>
      </c>
    </row>
    <row r="17" spans="1:14" s="3" customFormat="1" ht="19.5" customHeight="1" x14ac:dyDescent="0.25">
      <c r="A17" s="268">
        <v>14</v>
      </c>
      <c r="B17" s="264" t="s">
        <v>153</v>
      </c>
      <c r="C17" s="85">
        <v>2</v>
      </c>
      <c r="D17" s="2">
        <v>18</v>
      </c>
      <c r="E17" s="2">
        <v>22</v>
      </c>
      <c r="F17" s="125">
        <v>0</v>
      </c>
      <c r="G17" s="128">
        <v>42</v>
      </c>
      <c r="H17" s="85">
        <v>307</v>
      </c>
      <c r="I17" s="2">
        <v>165</v>
      </c>
      <c r="J17" s="2">
        <v>144</v>
      </c>
      <c r="K17" s="125">
        <v>16</v>
      </c>
      <c r="L17" s="128">
        <v>632</v>
      </c>
      <c r="M17" s="109">
        <v>1</v>
      </c>
      <c r="N17" s="128">
        <v>675</v>
      </c>
    </row>
    <row r="18" spans="1:14" s="3" customFormat="1" ht="19.5" customHeight="1" x14ac:dyDescent="0.25">
      <c r="A18" s="268">
        <v>15</v>
      </c>
      <c r="B18" s="264" t="s">
        <v>73</v>
      </c>
      <c r="C18" s="85">
        <v>24</v>
      </c>
      <c r="D18" s="2">
        <v>76</v>
      </c>
      <c r="E18" s="2">
        <v>77</v>
      </c>
      <c r="F18" s="125">
        <v>6</v>
      </c>
      <c r="G18" s="128">
        <v>183</v>
      </c>
      <c r="H18" s="85">
        <v>134</v>
      </c>
      <c r="I18" s="2">
        <v>227</v>
      </c>
      <c r="J18" s="2">
        <v>165</v>
      </c>
      <c r="K18" s="125">
        <v>11</v>
      </c>
      <c r="L18" s="128">
        <v>537</v>
      </c>
      <c r="M18" s="109">
        <v>0</v>
      </c>
      <c r="N18" s="128">
        <v>720</v>
      </c>
    </row>
    <row r="19" spans="1:14" s="3" customFormat="1" ht="19.5" customHeight="1" x14ac:dyDescent="0.25">
      <c r="A19" s="268">
        <v>16</v>
      </c>
      <c r="B19" s="264" t="s">
        <v>154</v>
      </c>
      <c r="C19" s="85">
        <v>3</v>
      </c>
      <c r="D19" s="2">
        <v>12</v>
      </c>
      <c r="E19" s="2">
        <v>19</v>
      </c>
      <c r="F19" s="125">
        <v>0</v>
      </c>
      <c r="G19" s="128">
        <v>34</v>
      </c>
      <c r="H19" s="85">
        <v>245</v>
      </c>
      <c r="I19" s="2">
        <v>63</v>
      </c>
      <c r="J19" s="2">
        <v>36</v>
      </c>
      <c r="K19" s="125">
        <v>5</v>
      </c>
      <c r="L19" s="128">
        <v>349</v>
      </c>
      <c r="M19" s="109">
        <v>1</v>
      </c>
      <c r="N19" s="128">
        <v>384</v>
      </c>
    </row>
    <row r="20" spans="1:14" s="3" customFormat="1" ht="19.5" customHeight="1" x14ac:dyDescent="0.25">
      <c r="A20" s="268">
        <v>17</v>
      </c>
      <c r="B20" s="264" t="s">
        <v>155</v>
      </c>
      <c r="C20" s="85">
        <v>0</v>
      </c>
      <c r="D20" s="2">
        <v>0</v>
      </c>
      <c r="E20" s="2">
        <v>1</v>
      </c>
      <c r="F20" s="125">
        <v>1</v>
      </c>
      <c r="G20" s="128">
        <v>2</v>
      </c>
      <c r="H20" s="85">
        <v>22</v>
      </c>
      <c r="I20" s="2">
        <v>4</v>
      </c>
      <c r="J20" s="2">
        <v>5</v>
      </c>
      <c r="K20" s="125">
        <v>2</v>
      </c>
      <c r="L20" s="128">
        <v>33</v>
      </c>
      <c r="M20" s="109">
        <v>0</v>
      </c>
      <c r="N20" s="128">
        <v>35</v>
      </c>
    </row>
    <row r="21" spans="1:14" s="3" customFormat="1" ht="19.5" customHeight="1" x14ac:dyDescent="0.25">
      <c r="A21" s="268">
        <v>18</v>
      </c>
      <c r="B21" s="264" t="s">
        <v>131</v>
      </c>
      <c r="C21" s="85">
        <v>5</v>
      </c>
      <c r="D21" s="2">
        <v>28</v>
      </c>
      <c r="E21" s="2">
        <v>75</v>
      </c>
      <c r="F21" s="125">
        <v>0</v>
      </c>
      <c r="G21" s="128">
        <v>108</v>
      </c>
      <c r="H21" s="85">
        <v>219</v>
      </c>
      <c r="I21" s="2">
        <v>28</v>
      </c>
      <c r="J21" s="2">
        <v>12</v>
      </c>
      <c r="K21" s="125">
        <v>3</v>
      </c>
      <c r="L21" s="128">
        <v>262</v>
      </c>
      <c r="M21" s="109">
        <v>0</v>
      </c>
      <c r="N21" s="128">
        <v>370</v>
      </c>
    </row>
    <row r="22" spans="1:14" s="3" customFormat="1" ht="19.5" customHeight="1" x14ac:dyDescent="0.25">
      <c r="A22" s="268">
        <v>19</v>
      </c>
      <c r="B22" s="264" t="s">
        <v>156</v>
      </c>
      <c r="C22" s="85">
        <v>0</v>
      </c>
      <c r="D22" s="2">
        <v>1</v>
      </c>
      <c r="E22" s="2">
        <v>0</v>
      </c>
      <c r="F22" s="125">
        <v>0</v>
      </c>
      <c r="G22" s="128">
        <v>1</v>
      </c>
      <c r="H22" s="85">
        <v>2</v>
      </c>
      <c r="I22" s="2">
        <v>0</v>
      </c>
      <c r="J22" s="2">
        <v>2</v>
      </c>
      <c r="K22" s="125">
        <v>0</v>
      </c>
      <c r="L22" s="128">
        <v>4</v>
      </c>
      <c r="M22" s="109">
        <v>0</v>
      </c>
      <c r="N22" s="128">
        <v>5</v>
      </c>
    </row>
    <row r="23" spans="1:14" s="3" customFormat="1" ht="19.5" customHeight="1" x14ac:dyDescent="0.25">
      <c r="A23" s="268">
        <v>20</v>
      </c>
      <c r="B23" s="264" t="s">
        <v>74</v>
      </c>
      <c r="C23" s="85">
        <v>2</v>
      </c>
      <c r="D23" s="2">
        <v>14</v>
      </c>
      <c r="E23" s="2">
        <v>6</v>
      </c>
      <c r="F23" s="125">
        <v>0</v>
      </c>
      <c r="G23" s="128">
        <v>22</v>
      </c>
      <c r="H23" s="85">
        <v>166</v>
      </c>
      <c r="I23" s="2">
        <v>27</v>
      </c>
      <c r="J23" s="2">
        <v>21</v>
      </c>
      <c r="K23" s="125">
        <v>3</v>
      </c>
      <c r="L23" s="128">
        <v>217</v>
      </c>
      <c r="M23" s="109">
        <v>0</v>
      </c>
      <c r="N23" s="128">
        <v>239</v>
      </c>
    </row>
    <row r="24" spans="1:14" s="3" customFormat="1" ht="19.5" customHeight="1" x14ac:dyDescent="0.25">
      <c r="A24" s="268">
        <v>21</v>
      </c>
      <c r="B24" s="264" t="s">
        <v>75</v>
      </c>
      <c r="C24" s="85">
        <v>23</v>
      </c>
      <c r="D24" s="2">
        <v>40</v>
      </c>
      <c r="E24" s="2">
        <v>55</v>
      </c>
      <c r="F24" s="125">
        <v>2</v>
      </c>
      <c r="G24" s="128">
        <v>120</v>
      </c>
      <c r="H24" s="85">
        <v>282</v>
      </c>
      <c r="I24" s="2">
        <v>51</v>
      </c>
      <c r="J24" s="2">
        <v>38</v>
      </c>
      <c r="K24" s="125">
        <v>3</v>
      </c>
      <c r="L24" s="128">
        <v>374</v>
      </c>
      <c r="M24" s="109">
        <v>0</v>
      </c>
      <c r="N24" s="128">
        <v>494</v>
      </c>
    </row>
    <row r="25" spans="1:14" s="3" customFormat="1" ht="19.5" customHeight="1" thickBot="1" x14ac:dyDescent="0.3">
      <c r="A25" s="269">
        <v>22</v>
      </c>
      <c r="B25" s="265" t="s">
        <v>157</v>
      </c>
      <c r="C25" s="123">
        <v>10</v>
      </c>
      <c r="D25" s="90">
        <v>32</v>
      </c>
      <c r="E25" s="90">
        <v>24</v>
      </c>
      <c r="F25" s="126">
        <v>2</v>
      </c>
      <c r="G25" s="129">
        <v>68</v>
      </c>
      <c r="H25" s="123">
        <v>555</v>
      </c>
      <c r="I25" s="90">
        <v>122</v>
      </c>
      <c r="J25" s="90">
        <v>68</v>
      </c>
      <c r="K25" s="126">
        <v>2</v>
      </c>
      <c r="L25" s="129">
        <v>747</v>
      </c>
      <c r="M25" s="132">
        <v>0</v>
      </c>
      <c r="N25" s="129">
        <v>815</v>
      </c>
    </row>
    <row r="26" spans="1:14" s="3" customFormat="1" ht="36" customHeight="1" thickBot="1" x14ac:dyDescent="0.3">
      <c r="A26" s="619" t="s">
        <v>224</v>
      </c>
      <c r="B26" s="619"/>
      <c r="C26" s="619"/>
      <c r="D26" s="619"/>
      <c r="E26" s="619"/>
      <c r="F26" s="619"/>
      <c r="G26" s="619"/>
      <c r="H26" s="619"/>
      <c r="I26" s="619"/>
      <c r="J26" s="619"/>
      <c r="K26" s="619"/>
      <c r="L26" s="619"/>
      <c r="M26" s="619"/>
      <c r="N26" s="619"/>
    </row>
    <row r="27" spans="1:14" s="88" customFormat="1" ht="31.5" customHeight="1" thickBot="1" x14ac:dyDescent="0.3">
      <c r="A27" s="266"/>
      <c r="B27" s="117"/>
      <c r="C27" s="79" t="s">
        <v>50</v>
      </c>
      <c r="D27" s="69"/>
      <c r="E27" s="69"/>
      <c r="F27" s="69"/>
      <c r="G27" s="70"/>
      <c r="H27" s="78" t="s">
        <v>44</v>
      </c>
      <c r="I27" s="80"/>
      <c r="J27" s="80"/>
      <c r="K27" s="80"/>
      <c r="L27" s="81"/>
      <c r="M27" s="82" t="s">
        <v>45</v>
      </c>
      <c r="N27" s="620" t="s">
        <v>30</v>
      </c>
    </row>
    <row r="28" spans="1:14" s="88" customFormat="1" ht="53.25" customHeight="1" thickBot="1" x14ac:dyDescent="0.3">
      <c r="A28" s="75" t="s">
        <v>15</v>
      </c>
      <c r="B28" s="118" t="s">
        <v>52</v>
      </c>
      <c r="C28" s="50" t="s">
        <v>49</v>
      </c>
      <c r="D28" s="31" t="s">
        <v>40</v>
      </c>
      <c r="E28" s="31" t="s">
        <v>41</v>
      </c>
      <c r="F28" s="86" t="s">
        <v>42</v>
      </c>
      <c r="G28" s="77" t="s">
        <v>30</v>
      </c>
      <c r="H28" s="87" t="s">
        <v>49</v>
      </c>
      <c r="I28" s="31" t="s">
        <v>40</v>
      </c>
      <c r="J28" s="31" t="s">
        <v>41</v>
      </c>
      <c r="K28" s="86" t="s">
        <v>42</v>
      </c>
      <c r="L28" s="77" t="s">
        <v>30</v>
      </c>
      <c r="M28" s="136" t="s">
        <v>51</v>
      </c>
      <c r="N28" s="621"/>
    </row>
    <row r="29" spans="1:14" s="3" customFormat="1" ht="19.5" customHeight="1" x14ac:dyDescent="0.25">
      <c r="A29" s="270">
        <v>23</v>
      </c>
      <c r="B29" s="274" t="s">
        <v>129</v>
      </c>
      <c r="C29" s="122">
        <v>5</v>
      </c>
      <c r="D29" s="89">
        <v>19</v>
      </c>
      <c r="E29" s="89">
        <v>11</v>
      </c>
      <c r="F29" s="124">
        <v>1</v>
      </c>
      <c r="G29" s="127">
        <v>36</v>
      </c>
      <c r="H29" s="119">
        <v>190</v>
      </c>
      <c r="I29" s="89">
        <v>48</v>
      </c>
      <c r="J29" s="89">
        <v>21</v>
      </c>
      <c r="K29" s="124">
        <v>2</v>
      </c>
      <c r="L29" s="127">
        <v>261</v>
      </c>
      <c r="M29" s="127">
        <v>0</v>
      </c>
      <c r="N29" s="133">
        <v>297</v>
      </c>
    </row>
    <row r="30" spans="1:14" s="3" customFormat="1" ht="19.5" customHeight="1" x14ac:dyDescent="0.25">
      <c r="A30" s="271">
        <v>24</v>
      </c>
      <c r="B30" s="275" t="s">
        <v>128</v>
      </c>
      <c r="C30" s="85">
        <v>20</v>
      </c>
      <c r="D30" s="2">
        <v>62</v>
      </c>
      <c r="E30" s="2">
        <v>36</v>
      </c>
      <c r="F30" s="125">
        <v>1</v>
      </c>
      <c r="G30" s="128">
        <v>119</v>
      </c>
      <c r="H30" s="120">
        <v>420</v>
      </c>
      <c r="I30" s="2">
        <v>64</v>
      </c>
      <c r="J30" s="2">
        <v>57</v>
      </c>
      <c r="K30" s="125">
        <v>1</v>
      </c>
      <c r="L30" s="128">
        <v>542</v>
      </c>
      <c r="M30" s="128">
        <v>0</v>
      </c>
      <c r="N30" s="134">
        <v>661</v>
      </c>
    </row>
    <row r="31" spans="1:14" s="3" customFormat="1" ht="19.5" customHeight="1" x14ac:dyDescent="0.25">
      <c r="A31" s="271">
        <v>25</v>
      </c>
      <c r="B31" s="275" t="s">
        <v>158</v>
      </c>
      <c r="C31" s="85">
        <v>1</v>
      </c>
      <c r="D31" s="2">
        <v>4</v>
      </c>
      <c r="E31" s="2">
        <v>3</v>
      </c>
      <c r="F31" s="125">
        <v>0</v>
      </c>
      <c r="G31" s="128">
        <v>8</v>
      </c>
      <c r="H31" s="120">
        <v>9</v>
      </c>
      <c r="I31" s="2">
        <v>6</v>
      </c>
      <c r="J31" s="2">
        <v>4</v>
      </c>
      <c r="K31" s="125">
        <v>0</v>
      </c>
      <c r="L31" s="128">
        <v>19</v>
      </c>
      <c r="M31" s="128">
        <v>0</v>
      </c>
      <c r="N31" s="134">
        <v>27</v>
      </c>
    </row>
    <row r="32" spans="1:14" s="3" customFormat="1" ht="19.5" customHeight="1" x14ac:dyDescent="0.25">
      <c r="A32" s="271">
        <v>26</v>
      </c>
      <c r="B32" s="275" t="s">
        <v>159</v>
      </c>
      <c r="C32" s="85">
        <v>3</v>
      </c>
      <c r="D32" s="2">
        <v>6</v>
      </c>
      <c r="E32" s="2">
        <v>4</v>
      </c>
      <c r="F32" s="125">
        <v>0</v>
      </c>
      <c r="G32" s="128">
        <v>13</v>
      </c>
      <c r="H32" s="120">
        <v>123</v>
      </c>
      <c r="I32" s="2">
        <v>25</v>
      </c>
      <c r="J32" s="2">
        <v>8</v>
      </c>
      <c r="K32" s="125">
        <v>1</v>
      </c>
      <c r="L32" s="128">
        <v>157</v>
      </c>
      <c r="M32" s="128">
        <v>0</v>
      </c>
      <c r="N32" s="134">
        <v>170</v>
      </c>
    </row>
    <row r="33" spans="1:14" s="3" customFormat="1" ht="19.5" customHeight="1" x14ac:dyDescent="0.25">
      <c r="A33" s="271">
        <v>27</v>
      </c>
      <c r="B33" s="275" t="s">
        <v>160</v>
      </c>
      <c r="C33" s="85">
        <v>4</v>
      </c>
      <c r="D33" s="2">
        <v>10</v>
      </c>
      <c r="E33" s="2">
        <v>7</v>
      </c>
      <c r="F33" s="125">
        <v>1</v>
      </c>
      <c r="G33" s="128">
        <v>22</v>
      </c>
      <c r="H33" s="120">
        <v>211</v>
      </c>
      <c r="I33" s="2">
        <v>34</v>
      </c>
      <c r="J33" s="2">
        <v>26</v>
      </c>
      <c r="K33" s="125">
        <v>2</v>
      </c>
      <c r="L33" s="128">
        <v>273</v>
      </c>
      <c r="M33" s="128">
        <v>0</v>
      </c>
      <c r="N33" s="134">
        <v>295</v>
      </c>
    </row>
    <row r="34" spans="1:14" s="3" customFormat="1" ht="19.5" customHeight="1" x14ac:dyDescent="0.25">
      <c r="A34" s="271">
        <v>28</v>
      </c>
      <c r="B34" s="275" t="s">
        <v>161</v>
      </c>
      <c r="C34" s="85">
        <v>1</v>
      </c>
      <c r="D34" s="2">
        <v>3</v>
      </c>
      <c r="E34" s="2">
        <v>4</v>
      </c>
      <c r="F34" s="125">
        <v>0</v>
      </c>
      <c r="G34" s="128">
        <v>8</v>
      </c>
      <c r="H34" s="120">
        <v>20</v>
      </c>
      <c r="I34" s="2">
        <v>16</v>
      </c>
      <c r="J34" s="2">
        <v>13</v>
      </c>
      <c r="K34" s="125">
        <v>3</v>
      </c>
      <c r="L34" s="128">
        <v>52</v>
      </c>
      <c r="M34" s="128">
        <v>0</v>
      </c>
      <c r="N34" s="134">
        <v>60</v>
      </c>
    </row>
    <row r="35" spans="1:14" s="3" customFormat="1" ht="19.5" customHeight="1" x14ac:dyDescent="0.25">
      <c r="A35" s="271">
        <v>29</v>
      </c>
      <c r="B35" s="275" t="s">
        <v>162</v>
      </c>
      <c r="C35" s="85">
        <v>18</v>
      </c>
      <c r="D35" s="2">
        <v>67</v>
      </c>
      <c r="E35" s="2">
        <v>50</v>
      </c>
      <c r="F35" s="125">
        <v>5</v>
      </c>
      <c r="G35" s="128">
        <v>140</v>
      </c>
      <c r="H35" s="120">
        <v>256</v>
      </c>
      <c r="I35" s="2">
        <v>81</v>
      </c>
      <c r="J35" s="2">
        <v>40</v>
      </c>
      <c r="K35" s="125">
        <v>4</v>
      </c>
      <c r="L35" s="128">
        <v>381</v>
      </c>
      <c r="M35" s="128">
        <v>1</v>
      </c>
      <c r="N35" s="134">
        <v>522</v>
      </c>
    </row>
    <row r="36" spans="1:14" s="3" customFormat="1" ht="19.5" customHeight="1" x14ac:dyDescent="0.25">
      <c r="A36" s="271">
        <v>30</v>
      </c>
      <c r="B36" s="275" t="s">
        <v>163</v>
      </c>
      <c r="C36" s="85">
        <v>6</v>
      </c>
      <c r="D36" s="2">
        <v>13</v>
      </c>
      <c r="E36" s="2">
        <v>16</v>
      </c>
      <c r="F36" s="125">
        <v>2</v>
      </c>
      <c r="G36" s="128">
        <v>37</v>
      </c>
      <c r="H36" s="120">
        <v>26</v>
      </c>
      <c r="I36" s="2">
        <v>12</v>
      </c>
      <c r="J36" s="2">
        <v>3</v>
      </c>
      <c r="K36" s="125">
        <v>3</v>
      </c>
      <c r="L36" s="128">
        <v>44</v>
      </c>
      <c r="M36" s="128">
        <v>0</v>
      </c>
      <c r="N36" s="134">
        <v>81</v>
      </c>
    </row>
    <row r="37" spans="1:14" s="3" customFormat="1" ht="19.5" customHeight="1" x14ac:dyDescent="0.25">
      <c r="A37" s="271">
        <v>31</v>
      </c>
      <c r="B37" s="275" t="s">
        <v>164</v>
      </c>
      <c r="C37" s="85">
        <v>12</v>
      </c>
      <c r="D37" s="2">
        <v>51</v>
      </c>
      <c r="E37" s="2">
        <v>26</v>
      </c>
      <c r="F37" s="125">
        <v>0</v>
      </c>
      <c r="G37" s="128">
        <v>89</v>
      </c>
      <c r="H37" s="120">
        <v>167</v>
      </c>
      <c r="I37" s="2">
        <v>45</v>
      </c>
      <c r="J37" s="2">
        <v>30</v>
      </c>
      <c r="K37" s="125">
        <v>0</v>
      </c>
      <c r="L37" s="128">
        <v>242</v>
      </c>
      <c r="M37" s="128">
        <v>1</v>
      </c>
      <c r="N37" s="134">
        <v>332</v>
      </c>
    </row>
    <row r="38" spans="1:14" s="3" customFormat="1" ht="19.5" customHeight="1" x14ac:dyDescent="0.25">
      <c r="A38" s="271">
        <v>32</v>
      </c>
      <c r="B38" s="275" t="s">
        <v>165</v>
      </c>
      <c r="C38" s="85">
        <v>40</v>
      </c>
      <c r="D38" s="2">
        <v>132</v>
      </c>
      <c r="E38" s="2">
        <v>87</v>
      </c>
      <c r="F38" s="125">
        <v>8</v>
      </c>
      <c r="G38" s="128">
        <v>267</v>
      </c>
      <c r="H38" s="120">
        <v>401</v>
      </c>
      <c r="I38" s="2">
        <v>105</v>
      </c>
      <c r="J38" s="2">
        <v>78</v>
      </c>
      <c r="K38" s="125">
        <v>8</v>
      </c>
      <c r="L38" s="128">
        <v>592</v>
      </c>
      <c r="M38" s="128">
        <v>0</v>
      </c>
      <c r="N38" s="134">
        <v>859</v>
      </c>
    </row>
    <row r="39" spans="1:14" s="3" customFormat="1" ht="19.5" customHeight="1" x14ac:dyDescent="0.25">
      <c r="A39" s="271">
        <v>33</v>
      </c>
      <c r="B39" s="275" t="s">
        <v>166</v>
      </c>
      <c r="C39" s="85">
        <v>39</v>
      </c>
      <c r="D39" s="2">
        <v>125</v>
      </c>
      <c r="E39" s="2">
        <v>84</v>
      </c>
      <c r="F39" s="125">
        <v>5</v>
      </c>
      <c r="G39" s="128">
        <v>253</v>
      </c>
      <c r="H39" s="120">
        <v>410</v>
      </c>
      <c r="I39" s="2">
        <v>413</v>
      </c>
      <c r="J39" s="2">
        <v>561</v>
      </c>
      <c r="K39" s="125">
        <v>84</v>
      </c>
      <c r="L39" s="128">
        <v>1468</v>
      </c>
      <c r="M39" s="128">
        <v>2</v>
      </c>
      <c r="N39" s="134">
        <v>1723</v>
      </c>
    </row>
    <row r="40" spans="1:14" s="3" customFormat="1" ht="19.5" customHeight="1" x14ac:dyDescent="0.25">
      <c r="A40" s="271">
        <v>34</v>
      </c>
      <c r="B40" s="275" t="s">
        <v>125</v>
      </c>
      <c r="C40" s="85">
        <v>85</v>
      </c>
      <c r="D40" s="2">
        <v>500</v>
      </c>
      <c r="E40" s="2">
        <v>494</v>
      </c>
      <c r="F40" s="125">
        <v>16</v>
      </c>
      <c r="G40" s="128">
        <v>1095</v>
      </c>
      <c r="H40" s="120">
        <v>499</v>
      </c>
      <c r="I40" s="2">
        <v>214</v>
      </c>
      <c r="J40" s="2">
        <v>220</v>
      </c>
      <c r="K40" s="125">
        <v>38</v>
      </c>
      <c r="L40" s="128">
        <v>971</v>
      </c>
      <c r="M40" s="128">
        <v>3</v>
      </c>
      <c r="N40" s="134">
        <v>2069</v>
      </c>
    </row>
    <row r="41" spans="1:14" s="3" customFormat="1" ht="19.5" customHeight="1" x14ac:dyDescent="0.25">
      <c r="A41" s="271">
        <v>35</v>
      </c>
      <c r="B41" s="275" t="s">
        <v>126</v>
      </c>
      <c r="C41" s="85">
        <v>37</v>
      </c>
      <c r="D41" s="2">
        <v>470</v>
      </c>
      <c r="E41" s="2">
        <v>218</v>
      </c>
      <c r="F41" s="125">
        <v>8</v>
      </c>
      <c r="G41" s="128">
        <v>733</v>
      </c>
      <c r="H41" s="120">
        <v>364</v>
      </c>
      <c r="I41" s="2">
        <v>447</v>
      </c>
      <c r="J41" s="2">
        <v>312</v>
      </c>
      <c r="K41" s="125">
        <v>29</v>
      </c>
      <c r="L41" s="128">
        <v>1152</v>
      </c>
      <c r="M41" s="128">
        <v>1</v>
      </c>
      <c r="N41" s="134">
        <v>1886</v>
      </c>
    </row>
    <row r="42" spans="1:14" s="3" customFormat="1" ht="19.5" customHeight="1" x14ac:dyDescent="0.25">
      <c r="A42" s="271">
        <v>36</v>
      </c>
      <c r="B42" s="275" t="s">
        <v>167</v>
      </c>
      <c r="C42" s="85">
        <v>82</v>
      </c>
      <c r="D42" s="2">
        <v>173</v>
      </c>
      <c r="E42" s="2">
        <v>111</v>
      </c>
      <c r="F42" s="125">
        <v>3</v>
      </c>
      <c r="G42" s="128">
        <v>369</v>
      </c>
      <c r="H42" s="120">
        <v>429</v>
      </c>
      <c r="I42" s="2">
        <v>168</v>
      </c>
      <c r="J42" s="2">
        <v>143</v>
      </c>
      <c r="K42" s="125">
        <v>9</v>
      </c>
      <c r="L42" s="128">
        <v>749</v>
      </c>
      <c r="M42" s="128">
        <v>2</v>
      </c>
      <c r="N42" s="134">
        <v>1120</v>
      </c>
    </row>
    <row r="43" spans="1:14" s="3" customFormat="1" ht="19.5" customHeight="1" x14ac:dyDescent="0.25">
      <c r="A43" s="271">
        <v>37</v>
      </c>
      <c r="B43" s="275" t="s">
        <v>76</v>
      </c>
      <c r="C43" s="85">
        <v>100</v>
      </c>
      <c r="D43" s="2">
        <v>602</v>
      </c>
      <c r="E43" s="2">
        <v>427</v>
      </c>
      <c r="F43" s="125">
        <v>13</v>
      </c>
      <c r="G43" s="128">
        <v>1142</v>
      </c>
      <c r="H43" s="120">
        <v>964</v>
      </c>
      <c r="I43" s="2">
        <v>610</v>
      </c>
      <c r="J43" s="2">
        <v>546</v>
      </c>
      <c r="K43" s="125">
        <v>58</v>
      </c>
      <c r="L43" s="128">
        <v>2178</v>
      </c>
      <c r="M43" s="128">
        <v>4</v>
      </c>
      <c r="N43" s="134">
        <v>3324</v>
      </c>
    </row>
    <row r="44" spans="1:14" s="3" customFormat="1" ht="19.5" customHeight="1" x14ac:dyDescent="0.25">
      <c r="A44" s="271">
        <v>38</v>
      </c>
      <c r="B44" s="275" t="s">
        <v>168</v>
      </c>
      <c r="C44" s="85">
        <v>150</v>
      </c>
      <c r="D44" s="2">
        <v>785</v>
      </c>
      <c r="E44" s="2">
        <v>555</v>
      </c>
      <c r="F44" s="125">
        <v>27</v>
      </c>
      <c r="G44" s="128">
        <v>1517</v>
      </c>
      <c r="H44" s="120">
        <v>745</v>
      </c>
      <c r="I44" s="2">
        <v>497</v>
      </c>
      <c r="J44" s="2">
        <v>570</v>
      </c>
      <c r="K44" s="125">
        <v>97</v>
      </c>
      <c r="L44" s="128">
        <v>1909</v>
      </c>
      <c r="M44" s="128">
        <v>0</v>
      </c>
      <c r="N44" s="134">
        <v>3426</v>
      </c>
    </row>
    <row r="45" spans="1:14" s="3" customFormat="1" ht="19.5" customHeight="1" x14ac:dyDescent="0.25">
      <c r="A45" s="271">
        <v>39</v>
      </c>
      <c r="B45" s="275" t="s">
        <v>169</v>
      </c>
      <c r="C45" s="85">
        <v>10</v>
      </c>
      <c r="D45" s="2">
        <v>202</v>
      </c>
      <c r="E45" s="2">
        <v>83</v>
      </c>
      <c r="F45" s="125">
        <v>1</v>
      </c>
      <c r="G45" s="128">
        <v>296</v>
      </c>
      <c r="H45" s="120">
        <v>71</v>
      </c>
      <c r="I45" s="2">
        <v>62</v>
      </c>
      <c r="J45" s="2">
        <v>48</v>
      </c>
      <c r="K45" s="125">
        <v>2</v>
      </c>
      <c r="L45" s="128">
        <v>183</v>
      </c>
      <c r="M45" s="128">
        <v>1</v>
      </c>
      <c r="N45" s="134">
        <v>480</v>
      </c>
    </row>
    <row r="46" spans="1:14" s="3" customFormat="1" ht="19.5" customHeight="1" x14ac:dyDescent="0.25">
      <c r="A46" s="271">
        <v>40</v>
      </c>
      <c r="B46" s="275" t="s">
        <v>170</v>
      </c>
      <c r="C46" s="85">
        <v>39</v>
      </c>
      <c r="D46" s="2">
        <v>105</v>
      </c>
      <c r="E46" s="2">
        <v>23</v>
      </c>
      <c r="F46" s="125">
        <v>6</v>
      </c>
      <c r="G46" s="128">
        <v>173</v>
      </c>
      <c r="H46" s="120">
        <v>458</v>
      </c>
      <c r="I46" s="2">
        <v>114</v>
      </c>
      <c r="J46" s="2">
        <v>82</v>
      </c>
      <c r="K46" s="125">
        <v>10</v>
      </c>
      <c r="L46" s="128">
        <v>664</v>
      </c>
      <c r="M46" s="128">
        <v>0</v>
      </c>
      <c r="N46" s="134">
        <v>837</v>
      </c>
    </row>
    <row r="47" spans="1:14" s="3" customFormat="1" ht="19.5" customHeight="1" x14ac:dyDescent="0.25">
      <c r="A47" s="271">
        <v>41</v>
      </c>
      <c r="B47" s="275" t="s">
        <v>77</v>
      </c>
      <c r="C47" s="85">
        <v>9</v>
      </c>
      <c r="D47" s="2">
        <v>24</v>
      </c>
      <c r="E47" s="2">
        <v>6</v>
      </c>
      <c r="F47" s="125">
        <v>2</v>
      </c>
      <c r="G47" s="128">
        <v>41</v>
      </c>
      <c r="H47" s="120">
        <v>31</v>
      </c>
      <c r="I47" s="2">
        <v>16</v>
      </c>
      <c r="J47" s="2">
        <v>6</v>
      </c>
      <c r="K47" s="125">
        <v>0</v>
      </c>
      <c r="L47" s="128">
        <v>53</v>
      </c>
      <c r="M47" s="128">
        <v>0</v>
      </c>
      <c r="N47" s="134">
        <v>94</v>
      </c>
    </row>
    <row r="48" spans="1:14" s="3" customFormat="1" ht="19.5" customHeight="1" x14ac:dyDescent="0.25">
      <c r="A48" s="271">
        <v>42</v>
      </c>
      <c r="B48" s="275" t="s">
        <v>171</v>
      </c>
      <c r="C48" s="85">
        <v>17</v>
      </c>
      <c r="D48" s="2">
        <v>56</v>
      </c>
      <c r="E48" s="2">
        <v>111</v>
      </c>
      <c r="F48" s="125">
        <v>3</v>
      </c>
      <c r="G48" s="128">
        <v>187</v>
      </c>
      <c r="H48" s="120">
        <v>188</v>
      </c>
      <c r="I48" s="2">
        <v>155</v>
      </c>
      <c r="J48" s="2">
        <v>185</v>
      </c>
      <c r="K48" s="125">
        <v>26</v>
      </c>
      <c r="L48" s="128">
        <v>554</v>
      </c>
      <c r="M48" s="128">
        <v>1</v>
      </c>
      <c r="N48" s="134">
        <v>742</v>
      </c>
    </row>
    <row r="49" spans="1:14" s="3" customFormat="1" ht="19.5" customHeight="1" x14ac:dyDescent="0.25">
      <c r="A49" s="271">
        <v>43</v>
      </c>
      <c r="B49" s="275" t="s">
        <v>172</v>
      </c>
      <c r="C49" s="85">
        <v>9</v>
      </c>
      <c r="D49" s="2">
        <v>36</v>
      </c>
      <c r="E49" s="2">
        <v>46</v>
      </c>
      <c r="F49" s="125">
        <v>2</v>
      </c>
      <c r="G49" s="128">
        <v>93</v>
      </c>
      <c r="H49" s="120">
        <v>144</v>
      </c>
      <c r="I49" s="2">
        <v>76</v>
      </c>
      <c r="J49" s="2">
        <v>65</v>
      </c>
      <c r="K49" s="125">
        <v>7</v>
      </c>
      <c r="L49" s="128">
        <v>292</v>
      </c>
      <c r="M49" s="128">
        <v>0</v>
      </c>
      <c r="N49" s="134">
        <v>385</v>
      </c>
    </row>
    <row r="50" spans="1:14" s="3" customFormat="1" ht="19.5" customHeight="1" thickBot="1" x14ac:dyDescent="0.3">
      <c r="A50" s="248">
        <v>44</v>
      </c>
      <c r="B50" s="276" t="s">
        <v>173</v>
      </c>
      <c r="C50" s="123">
        <v>16</v>
      </c>
      <c r="D50" s="90">
        <v>99</v>
      </c>
      <c r="E50" s="90">
        <v>56</v>
      </c>
      <c r="F50" s="126">
        <v>2</v>
      </c>
      <c r="G50" s="129">
        <v>173</v>
      </c>
      <c r="H50" s="121">
        <v>148</v>
      </c>
      <c r="I50" s="90">
        <v>106</v>
      </c>
      <c r="J50" s="90">
        <v>66</v>
      </c>
      <c r="K50" s="126">
        <v>7</v>
      </c>
      <c r="L50" s="129">
        <v>327</v>
      </c>
      <c r="M50" s="129">
        <v>0</v>
      </c>
      <c r="N50" s="135">
        <v>500</v>
      </c>
    </row>
    <row r="51" spans="1:14" s="3" customFormat="1" ht="36" customHeight="1" thickBot="1" x14ac:dyDescent="0.3">
      <c r="A51" s="619" t="s">
        <v>224</v>
      </c>
      <c r="B51" s="619"/>
      <c r="C51" s="619"/>
      <c r="D51" s="619"/>
      <c r="E51" s="619"/>
      <c r="F51" s="619"/>
      <c r="G51" s="619"/>
      <c r="H51" s="619"/>
      <c r="I51" s="619"/>
      <c r="J51" s="619"/>
      <c r="K51" s="619"/>
      <c r="L51" s="619"/>
      <c r="M51" s="619"/>
      <c r="N51" s="619"/>
    </row>
    <row r="52" spans="1:14" s="88" customFormat="1" ht="31.5" customHeight="1" thickBot="1" x14ac:dyDescent="0.3">
      <c r="A52" s="266"/>
      <c r="B52" s="68"/>
      <c r="C52" s="79" t="s">
        <v>50</v>
      </c>
      <c r="D52" s="69"/>
      <c r="E52" s="69"/>
      <c r="F52" s="70"/>
      <c r="G52" s="144"/>
      <c r="H52" s="79" t="s">
        <v>44</v>
      </c>
      <c r="I52" s="80"/>
      <c r="J52" s="80"/>
      <c r="K52" s="80"/>
      <c r="L52" s="81"/>
      <c r="M52" s="82" t="s">
        <v>45</v>
      </c>
      <c r="N52" s="612" t="s">
        <v>30</v>
      </c>
    </row>
    <row r="53" spans="1:14" s="88" customFormat="1" ht="53.25" customHeight="1" thickBot="1" x14ac:dyDescent="0.3">
      <c r="A53" s="75" t="s">
        <v>15</v>
      </c>
      <c r="B53" s="75" t="s">
        <v>52</v>
      </c>
      <c r="C53" s="163" t="s">
        <v>49</v>
      </c>
      <c r="D53" s="31" t="s">
        <v>40</v>
      </c>
      <c r="E53" s="87" t="s">
        <v>41</v>
      </c>
      <c r="F53" s="32" t="s">
        <v>42</v>
      </c>
      <c r="G53" s="77" t="s">
        <v>30</v>
      </c>
      <c r="H53" s="87" t="s">
        <v>49</v>
      </c>
      <c r="I53" s="31" t="s">
        <v>40</v>
      </c>
      <c r="J53" s="31" t="s">
        <v>41</v>
      </c>
      <c r="K53" s="86" t="s">
        <v>42</v>
      </c>
      <c r="L53" s="77" t="s">
        <v>30</v>
      </c>
      <c r="M53" s="136" t="s">
        <v>51</v>
      </c>
      <c r="N53" s="613"/>
    </row>
    <row r="54" spans="1:14" s="3" customFormat="1" ht="19.5" customHeight="1" x14ac:dyDescent="0.25">
      <c r="A54" s="271">
        <v>45</v>
      </c>
      <c r="B54" s="264" t="s">
        <v>78</v>
      </c>
      <c r="C54" s="160">
        <v>9</v>
      </c>
      <c r="D54" s="2">
        <v>20</v>
      </c>
      <c r="E54" s="2">
        <v>43</v>
      </c>
      <c r="F54" s="161">
        <v>1</v>
      </c>
      <c r="G54" s="128">
        <v>73</v>
      </c>
      <c r="H54" s="120">
        <v>485</v>
      </c>
      <c r="I54" s="2">
        <v>53</v>
      </c>
      <c r="J54" s="2">
        <v>36</v>
      </c>
      <c r="K54" s="159">
        <v>6</v>
      </c>
      <c r="L54" s="128">
        <v>580</v>
      </c>
      <c r="M54" s="128">
        <v>1</v>
      </c>
      <c r="N54" s="128">
        <v>654</v>
      </c>
    </row>
    <row r="55" spans="1:14" s="3" customFormat="1" ht="19.5" customHeight="1" x14ac:dyDescent="0.25">
      <c r="A55" s="271">
        <v>46</v>
      </c>
      <c r="B55" s="264" t="s">
        <v>174</v>
      </c>
      <c r="C55" s="160">
        <v>21</v>
      </c>
      <c r="D55" s="2">
        <v>64</v>
      </c>
      <c r="E55" s="2">
        <v>58</v>
      </c>
      <c r="F55" s="161">
        <v>0</v>
      </c>
      <c r="G55" s="128">
        <v>143</v>
      </c>
      <c r="H55" s="120">
        <v>599</v>
      </c>
      <c r="I55" s="2">
        <v>60</v>
      </c>
      <c r="J55" s="2">
        <v>39</v>
      </c>
      <c r="K55" s="125">
        <v>11</v>
      </c>
      <c r="L55" s="128">
        <v>709</v>
      </c>
      <c r="M55" s="128">
        <v>1</v>
      </c>
      <c r="N55" s="128">
        <v>853</v>
      </c>
    </row>
    <row r="56" spans="1:14" s="3" customFormat="1" ht="19.5" customHeight="1" x14ac:dyDescent="0.25">
      <c r="A56" s="271">
        <v>47</v>
      </c>
      <c r="B56" s="264" t="s">
        <v>175</v>
      </c>
      <c r="C56" s="160">
        <v>0</v>
      </c>
      <c r="D56" s="2">
        <v>5</v>
      </c>
      <c r="E56" s="2">
        <v>9</v>
      </c>
      <c r="F56" s="161">
        <v>1</v>
      </c>
      <c r="G56" s="128">
        <v>15</v>
      </c>
      <c r="H56" s="120">
        <v>30</v>
      </c>
      <c r="I56" s="2">
        <v>6</v>
      </c>
      <c r="J56" s="2">
        <v>4</v>
      </c>
      <c r="K56" s="125">
        <v>0</v>
      </c>
      <c r="L56" s="128">
        <v>40</v>
      </c>
      <c r="M56" s="128">
        <v>0</v>
      </c>
      <c r="N56" s="128">
        <v>55</v>
      </c>
    </row>
    <row r="57" spans="1:14" s="3" customFormat="1" ht="19.5" customHeight="1" x14ac:dyDescent="0.25">
      <c r="A57" s="271">
        <v>48</v>
      </c>
      <c r="B57" s="264" t="s">
        <v>79</v>
      </c>
      <c r="C57" s="160">
        <v>12</v>
      </c>
      <c r="D57" s="2">
        <v>28</v>
      </c>
      <c r="E57" s="120">
        <v>22</v>
      </c>
      <c r="F57" s="142">
        <v>3</v>
      </c>
      <c r="G57" s="128">
        <v>65</v>
      </c>
      <c r="H57" s="120">
        <v>189</v>
      </c>
      <c r="I57" s="2">
        <v>29</v>
      </c>
      <c r="J57" s="2">
        <v>24</v>
      </c>
      <c r="K57" s="125">
        <v>2</v>
      </c>
      <c r="L57" s="128">
        <v>244</v>
      </c>
      <c r="M57" s="128">
        <v>0</v>
      </c>
      <c r="N57" s="128">
        <v>309</v>
      </c>
    </row>
    <row r="58" spans="1:14" s="3" customFormat="1" ht="19.5" customHeight="1" x14ac:dyDescent="0.25">
      <c r="A58" s="271">
        <v>49</v>
      </c>
      <c r="B58" s="264" t="s">
        <v>176</v>
      </c>
      <c r="C58" s="160">
        <v>2</v>
      </c>
      <c r="D58" s="2">
        <v>3</v>
      </c>
      <c r="E58" s="120">
        <v>9</v>
      </c>
      <c r="F58" s="142">
        <v>1</v>
      </c>
      <c r="G58" s="128">
        <v>15</v>
      </c>
      <c r="H58" s="120">
        <v>45</v>
      </c>
      <c r="I58" s="2">
        <v>16</v>
      </c>
      <c r="J58" s="2">
        <v>6</v>
      </c>
      <c r="K58" s="125">
        <v>0</v>
      </c>
      <c r="L58" s="128">
        <v>67</v>
      </c>
      <c r="M58" s="128">
        <v>0</v>
      </c>
      <c r="N58" s="128">
        <v>82</v>
      </c>
    </row>
    <row r="59" spans="1:14" s="3" customFormat="1" ht="19.5" customHeight="1" x14ac:dyDescent="0.25">
      <c r="A59" s="271">
        <v>50</v>
      </c>
      <c r="B59" s="264" t="s">
        <v>177</v>
      </c>
      <c r="C59" s="160">
        <v>2</v>
      </c>
      <c r="D59" s="2">
        <v>6</v>
      </c>
      <c r="E59" s="120">
        <v>4</v>
      </c>
      <c r="F59" s="142">
        <v>0</v>
      </c>
      <c r="G59" s="128">
        <v>12</v>
      </c>
      <c r="H59" s="120">
        <v>63</v>
      </c>
      <c r="I59" s="2">
        <v>25</v>
      </c>
      <c r="J59" s="2">
        <v>22</v>
      </c>
      <c r="K59" s="125">
        <v>4</v>
      </c>
      <c r="L59" s="128">
        <v>114</v>
      </c>
      <c r="M59" s="128">
        <v>0</v>
      </c>
      <c r="N59" s="128">
        <v>126</v>
      </c>
    </row>
    <row r="60" spans="1:14" s="3" customFormat="1" ht="19.5" customHeight="1" x14ac:dyDescent="0.25">
      <c r="A60" s="271">
        <v>51</v>
      </c>
      <c r="B60" s="264" t="s">
        <v>178</v>
      </c>
      <c r="C60" s="160">
        <v>1</v>
      </c>
      <c r="D60" s="2">
        <v>3</v>
      </c>
      <c r="E60" s="120">
        <v>4</v>
      </c>
      <c r="F60" s="142">
        <v>0</v>
      </c>
      <c r="G60" s="128">
        <v>8</v>
      </c>
      <c r="H60" s="120">
        <v>53</v>
      </c>
      <c r="I60" s="2">
        <v>3</v>
      </c>
      <c r="J60" s="2">
        <v>2</v>
      </c>
      <c r="K60" s="125">
        <v>0</v>
      </c>
      <c r="L60" s="128">
        <v>58</v>
      </c>
      <c r="M60" s="128">
        <v>0</v>
      </c>
      <c r="N60" s="128">
        <v>66</v>
      </c>
    </row>
    <row r="61" spans="1:14" s="3" customFormat="1" ht="19.5" customHeight="1" x14ac:dyDescent="0.25">
      <c r="A61" s="271">
        <v>52</v>
      </c>
      <c r="B61" s="264" t="s">
        <v>179</v>
      </c>
      <c r="C61" s="160">
        <v>0</v>
      </c>
      <c r="D61" s="2">
        <v>3</v>
      </c>
      <c r="E61" s="120">
        <v>4</v>
      </c>
      <c r="F61" s="142">
        <v>0</v>
      </c>
      <c r="G61" s="128">
        <v>7</v>
      </c>
      <c r="H61" s="120">
        <v>78</v>
      </c>
      <c r="I61" s="2">
        <v>14</v>
      </c>
      <c r="J61" s="2">
        <v>1</v>
      </c>
      <c r="K61" s="125">
        <v>0</v>
      </c>
      <c r="L61" s="128">
        <v>93</v>
      </c>
      <c r="M61" s="128">
        <v>0</v>
      </c>
      <c r="N61" s="128">
        <v>100</v>
      </c>
    </row>
    <row r="62" spans="1:14" s="3" customFormat="1" ht="19.5" customHeight="1" x14ac:dyDescent="0.25">
      <c r="A62" s="271">
        <v>53</v>
      </c>
      <c r="B62" s="264" t="s">
        <v>80</v>
      </c>
      <c r="C62" s="160">
        <v>14</v>
      </c>
      <c r="D62" s="2">
        <v>23</v>
      </c>
      <c r="E62" s="120">
        <v>43</v>
      </c>
      <c r="F62" s="142">
        <v>1</v>
      </c>
      <c r="G62" s="128">
        <v>81</v>
      </c>
      <c r="H62" s="120">
        <v>331</v>
      </c>
      <c r="I62" s="2">
        <v>64</v>
      </c>
      <c r="J62" s="2">
        <v>53</v>
      </c>
      <c r="K62" s="125">
        <v>9</v>
      </c>
      <c r="L62" s="128">
        <v>457</v>
      </c>
      <c r="M62" s="128">
        <v>0</v>
      </c>
      <c r="N62" s="128">
        <v>538</v>
      </c>
    </row>
    <row r="63" spans="1:14" s="3" customFormat="1" ht="19.5" customHeight="1" x14ac:dyDescent="0.25">
      <c r="A63" s="271">
        <v>54</v>
      </c>
      <c r="B63" s="264" t="s">
        <v>132</v>
      </c>
      <c r="C63" s="160">
        <v>48</v>
      </c>
      <c r="D63" s="2">
        <v>127</v>
      </c>
      <c r="E63" s="120">
        <v>91</v>
      </c>
      <c r="F63" s="142">
        <v>7</v>
      </c>
      <c r="G63" s="128">
        <v>273</v>
      </c>
      <c r="H63" s="120">
        <v>913</v>
      </c>
      <c r="I63" s="2">
        <v>169</v>
      </c>
      <c r="J63" s="2">
        <v>110</v>
      </c>
      <c r="K63" s="125">
        <v>36</v>
      </c>
      <c r="L63" s="128">
        <v>1228</v>
      </c>
      <c r="M63" s="128">
        <v>1</v>
      </c>
      <c r="N63" s="128">
        <v>1502</v>
      </c>
    </row>
    <row r="64" spans="1:14" s="3" customFormat="1" ht="19.5" customHeight="1" thickBot="1" x14ac:dyDescent="0.3">
      <c r="A64" s="248">
        <v>55</v>
      </c>
      <c r="B64" s="265" t="s">
        <v>180</v>
      </c>
      <c r="C64" s="162">
        <v>6</v>
      </c>
      <c r="D64" s="90">
        <v>14</v>
      </c>
      <c r="E64" s="121">
        <v>19</v>
      </c>
      <c r="F64" s="143">
        <v>4</v>
      </c>
      <c r="G64" s="129">
        <v>43</v>
      </c>
      <c r="H64" s="121">
        <v>320</v>
      </c>
      <c r="I64" s="90">
        <v>68</v>
      </c>
      <c r="J64" s="90">
        <v>44</v>
      </c>
      <c r="K64" s="126">
        <v>13</v>
      </c>
      <c r="L64" s="129">
        <v>445</v>
      </c>
      <c r="M64" s="129">
        <v>0</v>
      </c>
      <c r="N64" s="129">
        <v>488</v>
      </c>
    </row>
    <row r="65" spans="1:15" s="3" customFormat="1" ht="29.25" customHeight="1" thickBot="1" x14ac:dyDescent="0.3">
      <c r="A65" s="617" t="s">
        <v>0</v>
      </c>
      <c r="B65" s="618"/>
      <c r="C65" s="91">
        <v>2125</v>
      </c>
      <c r="D65" s="91">
        <v>8400</v>
      </c>
      <c r="E65" s="91">
        <v>6762</v>
      </c>
      <c r="F65" s="137">
        <v>1153</v>
      </c>
      <c r="G65" s="138">
        <v>18440</v>
      </c>
      <c r="H65" s="91">
        <v>26428</v>
      </c>
      <c r="I65" s="91">
        <v>12791</v>
      </c>
      <c r="J65" s="91">
        <v>12245</v>
      </c>
      <c r="K65" s="91">
        <v>1963</v>
      </c>
      <c r="L65" s="137">
        <v>53427</v>
      </c>
      <c r="M65" s="138">
        <v>192</v>
      </c>
      <c r="N65" s="21">
        <v>72059</v>
      </c>
    </row>
    <row r="66" spans="1:15" s="3" customFormat="1" ht="3" customHeight="1" x14ac:dyDescent="0.25">
      <c r="A66" s="272"/>
      <c r="B66" s="108"/>
      <c r="C66" s="109"/>
      <c r="D66" s="109"/>
      <c r="E66" s="109"/>
      <c r="F66" s="109"/>
      <c r="G66" s="109"/>
      <c r="H66" s="109"/>
      <c r="I66" s="109"/>
      <c r="J66" s="109"/>
      <c r="K66" s="109"/>
      <c r="L66" s="109"/>
      <c r="M66" s="109"/>
      <c r="N66" s="109"/>
    </row>
    <row r="67" spans="1:15" x14ac:dyDescent="0.25">
      <c r="A67" s="277" t="s">
        <v>108</v>
      </c>
    </row>
    <row r="69" spans="1:15" x14ac:dyDescent="0.25">
      <c r="N69" s="239"/>
    </row>
    <row r="70" spans="1:15" x14ac:dyDescent="0.25">
      <c r="N70" s="39"/>
      <c r="O70" s="39"/>
    </row>
    <row r="71" spans="1:15" x14ac:dyDescent="0.25">
      <c r="O71" s="39"/>
    </row>
    <row r="72" spans="1:15" x14ac:dyDescent="0.25">
      <c r="O72" s="39"/>
    </row>
    <row r="75" spans="1:15" x14ac:dyDescent="0.25">
      <c r="O75" s="39"/>
    </row>
  </sheetData>
  <mergeCells count="7">
    <mergeCell ref="A65:B65"/>
    <mergeCell ref="N52:N53"/>
    <mergeCell ref="A1:N1"/>
    <mergeCell ref="A26:N26"/>
    <mergeCell ref="A51:N51"/>
    <mergeCell ref="N2:N3"/>
    <mergeCell ref="N27:N28"/>
  </mergeCells>
  <phoneticPr fontId="0" type="noConversion"/>
  <printOptions horizontalCentered="1"/>
  <pageMargins left="0.19685039370078741" right="0.19685039370078741" top="0.39370078740157483" bottom="0.39370078740157483" header="0.51181102362204722" footer="0.51181102362204722"/>
  <pageSetup paperSize="9" scale="99" orientation="landscape"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topLeftCell="A46" zoomScaleNormal="100" zoomScaleSheetLayoutView="100" workbookViewId="0">
      <selection activeCell="D62" sqref="D62"/>
    </sheetView>
  </sheetViews>
  <sheetFormatPr defaultColWidth="9.109375" defaultRowHeight="13.2" x14ac:dyDescent="0.25"/>
  <cols>
    <col min="1" max="1" width="3" style="61" customWidth="1"/>
    <col min="2" max="2" width="32.5546875" style="24" customWidth="1"/>
    <col min="3" max="12" width="8.88671875" style="24" customWidth="1"/>
    <col min="13" max="13" width="11.33203125" style="24" customWidth="1"/>
    <col min="14" max="14" width="12.44140625" style="24" customWidth="1"/>
    <col min="15" max="16384" width="9.109375" style="24"/>
  </cols>
  <sheetData>
    <row r="1" spans="1:14" s="88" customFormat="1" ht="36.75" customHeight="1" thickBot="1" x14ac:dyDescent="0.3">
      <c r="A1" s="614" t="s">
        <v>225</v>
      </c>
      <c r="B1" s="614"/>
      <c r="C1" s="614"/>
      <c r="D1" s="614"/>
      <c r="E1" s="614"/>
      <c r="F1" s="614"/>
      <c r="G1" s="614"/>
      <c r="H1" s="614"/>
      <c r="I1" s="614"/>
      <c r="J1" s="614"/>
      <c r="K1" s="614"/>
      <c r="L1" s="614"/>
      <c r="M1" s="614"/>
      <c r="N1" s="614"/>
    </row>
    <row r="2" spans="1:14" s="88" customFormat="1" ht="31.5" customHeight="1" thickBot="1" x14ac:dyDescent="0.3">
      <c r="A2" s="266"/>
      <c r="B2" s="68"/>
      <c r="C2" s="78" t="s">
        <v>50</v>
      </c>
      <c r="D2" s="69"/>
      <c r="E2" s="69"/>
      <c r="F2" s="69"/>
      <c r="G2" s="70"/>
      <c r="H2" s="79" t="s">
        <v>44</v>
      </c>
      <c r="I2" s="80"/>
      <c r="J2" s="80"/>
      <c r="K2" s="80"/>
      <c r="L2" s="81"/>
      <c r="M2" s="82" t="s">
        <v>45</v>
      </c>
      <c r="N2" s="612" t="s">
        <v>30</v>
      </c>
    </row>
    <row r="3" spans="1:14" s="88" customFormat="1" ht="53.25" customHeight="1" thickBot="1" x14ac:dyDescent="0.3">
      <c r="A3" s="75" t="s">
        <v>15</v>
      </c>
      <c r="B3" s="75" t="s">
        <v>52</v>
      </c>
      <c r="C3" s="31" t="s">
        <v>49</v>
      </c>
      <c r="D3" s="31" t="s">
        <v>40</v>
      </c>
      <c r="E3" s="31" t="s">
        <v>41</v>
      </c>
      <c r="F3" s="31" t="s">
        <v>42</v>
      </c>
      <c r="G3" s="77" t="s">
        <v>30</v>
      </c>
      <c r="H3" s="31" t="s">
        <v>49</v>
      </c>
      <c r="I3" s="31" t="s">
        <v>40</v>
      </c>
      <c r="J3" s="31" t="s">
        <v>41</v>
      </c>
      <c r="K3" s="31" t="s">
        <v>42</v>
      </c>
      <c r="L3" s="77" t="s">
        <v>30</v>
      </c>
      <c r="M3" s="83" t="s">
        <v>51</v>
      </c>
      <c r="N3" s="613"/>
    </row>
    <row r="4" spans="1:14" s="3" customFormat="1" ht="21" customHeight="1" x14ac:dyDescent="0.25">
      <c r="A4" s="278">
        <v>1</v>
      </c>
      <c r="B4" s="273" t="s">
        <v>70</v>
      </c>
      <c r="C4" s="119">
        <v>1</v>
      </c>
      <c r="D4" s="89">
        <v>5</v>
      </c>
      <c r="E4" s="89">
        <v>5</v>
      </c>
      <c r="F4" s="124">
        <v>0</v>
      </c>
      <c r="G4" s="127">
        <v>11</v>
      </c>
      <c r="H4" s="119">
        <v>3</v>
      </c>
      <c r="I4" s="89">
        <v>3</v>
      </c>
      <c r="J4" s="89">
        <v>9</v>
      </c>
      <c r="K4" s="124">
        <v>5</v>
      </c>
      <c r="L4" s="127">
        <v>20</v>
      </c>
      <c r="M4" s="127">
        <v>0</v>
      </c>
      <c r="N4" s="133">
        <v>31</v>
      </c>
    </row>
    <row r="5" spans="1:14" s="3" customFormat="1" ht="19.5" customHeight="1" x14ac:dyDescent="0.25">
      <c r="A5" s="157">
        <v>2</v>
      </c>
      <c r="B5" s="264" t="s">
        <v>71</v>
      </c>
      <c r="C5" s="120">
        <v>0</v>
      </c>
      <c r="D5" s="2">
        <v>1</v>
      </c>
      <c r="E5" s="2">
        <v>3</v>
      </c>
      <c r="F5" s="125">
        <v>0</v>
      </c>
      <c r="G5" s="128">
        <v>4</v>
      </c>
      <c r="H5" s="120">
        <v>1</v>
      </c>
      <c r="I5" s="2">
        <v>2</v>
      </c>
      <c r="J5" s="2">
        <v>1</v>
      </c>
      <c r="K5" s="125">
        <v>1</v>
      </c>
      <c r="L5" s="128">
        <v>5</v>
      </c>
      <c r="M5" s="128">
        <v>0</v>
      </c>
      <c r="N5" s="134">
        <v>9</v>
      </c>
    </row>
    <row r="6" spans="1:14" s="3" customFormat="1" ht="19.5" customHeight="1" x14ac:dyDescent="0.25">
      <c r="A6" s="157">
        <v>3</v>
      </c>
      <c r="B6" s="264" t="s">
        <v>144</v>
      </c>
      <c r="C6" s="120">
        <v>6</v>
      </c>
      <c r="D6" s="2">
        <v>12</v>
      </c>
      <c r="E6" s="2">
        <v>15</v>
      </c>
      <c r="F6" s="125">
        <v>3</v>
      </c>
      <c r="G6" s="128">
        <v>36</v>
      </c>
      <c r="H6" s="120">
        <v>10</v>
      </c>
      <c r="I6" s="2">
        <v>8</v>
      </c>
      <c r="J6" s="2">
        <v>14</v>
      </c>
      <c r="K6" s="125">
        <v>9</v>
      </c>
      <c r="L6" s="128">
        <v>41</v>
      </c>
      <c r="M6" s="128">
        <v>0</v>
      </c>
      <c r="N6" s="134">
        <v>77</v>
      </c>
    </row>
    <row r="7" spans="1:14" s="3" customFormat="1" ht="19.5" customHeight="1" x14ac:dyDescent="0.25">
      <c r="A7" s="157">
        <v>4</v>
      </c>
      <c r="B7" s="264" t="s">
        <v>72</v>
      </c>
      <c r="C7" s="120">
        <v>9</v>
      </c>
      <c r="D7" s="2">
        <v>27</v>
      </c>
      <c r="E7" s="2">
        <v>55</v>
      </c>
      <c r="F7" s="125">
        <v>1</v>
      </c>
      <c r="G7" s="128">
        <v>92</v>
      </c>
      <c r="H7" s="120">
        <v>31</v>
      </c>
      <c r="I7" s="2">
        <v>11</v>
      </c>
      <c r="J7" s="2">
        <v>24</v>
      </c>
      <c r="K7" s="125">
        <v>4</v>
      </c>
      <c r="L7" s="128">
        <v>70</v>
      </c>
      <c r="M7" s="128">
        <v>0</v>
      </c>
      <c r="N7" s="134">
        <v>162</v>
      </c>
    </row>
    <row r="8" spans="1:14" s="3" customFormat="1" ht="19.5" customHeight="1" x14ac:dyDescent="0.25">
      <c r="A8" s="157">
        <v>5</v>
      </c>
      <c r="B8" s="264" t="s">
        <v>145</v>
      </c>
      <c r="C8" s="120">
        <v>0</v>
      </c>
      <c r="D8" s="2">
        <v>0</v>
      </c>
      <c r="E8" s="2">
        <v>3</v>
      </c>
      <c r="F8" s="125">
        <v>1</v>
      </c>
      <c r="G8" s="128">
        <v>4</v>
      </c>
      <c r="H8" s="120">
        <v>0</v>
      </c>
      <c r="I8" s="2">
        <v>5</v>
      </c>
      <c r="J8" s="2">
        <v>4</v>
      </c>
      <c r="K8" s="125">
        <v>2</v>
      </c>
      <c r="L8" s="128">
        <v>11</v>
      </c>
      <c r="M8" s="128">
        <v>0</v>
      </c>
      <c r="N8" s="134">
        <v>15</v>
      </c>
    </row>
    <row r="9" spans="1:14" s="3" customFormat="1" ht="19.5" customHeight="1" x14ac:dyDescent="0.25">
      <c r="A9" s="157">
        <v>6</v>
      </c>
      <c r="B9" s="264" t="s">
        <v>146</v>
      </c>
      <c r="C9" s="120">
        <v>1</v>
      </c>
      <c r="D9" s="2">
        <v>2</v>
      </c>
      <c r="E9" s="2">
        <v>2</v>
      </c>
      <c r="F9" s="125">
        <v>3</v>
      </c>
      <c r="G9" s="128">
        <v>8</v>
      </c>
      <c r="H9" s="120">
        <v>0</v>
      </c>
      <c r="I9" s="2">
        <v>3</v>
      </c>
      <c r="J9" s="2">
        <v>3</v>
      </c>
      <c r="K9" s="125">
        <v>4</v>
      </c>
      <c r="L9" s="128">
        <v>10</v>
      </c>
      <c r="M9" s="128">
        <v>5</v>
      </c>
      <c r="N9" s="134">
        <v>23</v>
      </c>
    </row>
    <row r="10" spans="1:14" s="3" customFormat="1" ht="19.5" customHeight="1" x14ac:dyDescent="0.25">
      <c r="A10" s="157">
        <v>7</v>
      </c>
      <c r="B10" s="264" t="s">
        <v>147</v>
      </c>
      <c r="C10" s="120">
        <v>5</v>
      </c>
      <c r="D10" s="2">
        <v>6</v>
      </c>
      <c r="E10" s="2">
        <v>30</v>
      </c>
      <c r="F10" s="125">
        <v>1</v>
      </c>
      <c r="G10" s="128">
        <v>42</v>
      </c>
      <c r="H10" s="120">
        <v>1</v>
      </c>
      <c r="I10" s="2">
        <v>2</v>
      </c>
      <c r="J10" s="2">
        <v>3</v>
      </c>
      <c r="K10" s="125">
        <v>0</v>
      </c>
      <c r="L10" s="128">
        <v>6</v>
      </c>
      <c r="M10" s="128">
        <v>0</v>
      </c>
      <c r="N10" s="134">
        <v>48</v>
      </c>
    </row>
    <row r="11" spans="1:14" s="3" customFormat="1" ht="19.5" customHeight="1" x14ac:dyDescent="0.25">
      <c r="A11" s="157">
        <v>8</v>
      </c>
      <c r="B11" s="264" t="s">
        <v>148</v>
      </c>
      <c r="C11" s="120">
        <v>1</v>
      </c>
      <c r="D11" s="2">
        <v>1</v>
      </c>
      <c r="E11" s="2">
        <v>3</v>
      </c>
      <c r="F11" s="125">
        <v>1</v>
      </c>
      <c r="G11" s="128">
        <v>6</v>
      </c>
      <c r="H11" s="120">
        <v>1</v>
      </c>
      <c r="I11" s="2">
        <v>1</v>
      </c>
      <c r="J11" s="2">
        <v>1</v>
      </c>
      <c r="K11" s="125">
        <v>0</v>
      </c>
      <c r="L11" s="128">
        <v>3</v>
      </c>
      <c r="M11" s="128">
        <v>0</v>
      </c>
      <c r="N11" s="134">
        <v>9</v>
      </c>
    </row>
    <row r="12" spans="1:14" s="3" customFormat="1" ht="19.5" customHeight="1" x14ac:dyDescent="0.25">
      <c r="A12" s="157">
        <v>9</v>
      </c>
      <c r="B12" s="264" t="s">
        <v>149</v>
      </c>
      <c r="C12" s="120">
        <v>1</v>
      </c>
      <c r="D12" s="2">
        <v>1</v>
      </c>
      <c r="E12" s="2">
        <v>1</v>
      </c>
      <c r="F12" s="125">
        <v>0</v>
      </c>
      <c r="G12" s="128">
        <v>3</v>
      </c>
      <c r="H12" s="120">
        <v>0</v>
      </c>
      <c r="I12" s="2">
        <v>0</v>
      </c>
      <c r="J12" s="2">
        <v>0</v>
      </c>
      <c r="K12" s="125">
        <v>0</v>
      </c>
      <c r="L12" s="128">
        <v>0</v>
      </c>
      <c r="M12" s="128">
        <v>0</v>
      </c>
      <c r="N12" s="134">
        <v>3</v>
      </c>
    </row>
    <row r="13" spans="1:14" s="3" customFormat="1" ht="19.5" customHeight="1" x14ac:dyDescent="0.25">
      <c r="A13" s="157">
        <v>10</v>
      </c>
      <c r="B13" s="264" t="s">
        <v>150</v>
      </c>
      <c r="C13" s="120">
        <v>7</v>
      </c>
      <c r="D13" s="2">
        <v>18</v>
      </c>
      <c r="E13" s="2">
        <v>38</v>
      </c>
      <c r="F13" s="125">
        <v>3</v>
      </c>
      <c r="G13" s="128">
        <v>66</v>
      </c>
      <c r="H13" s="120">
        <v>13</v>
      </c>
      <c r="I13" s="2">
        <v>13</v>
      </c>
      <c r="J13" s="2">
        <v>51</v>
      </c>
      <c r="K13" s="125">
        <v>16</v>
      </c>
      <c r="L13" s="128">
        <v>93</v>
      </c>
      <c r="M13" s="128">
        <v>0</v>
      </c>
      <c r="N13" s="134">
        <v>159</v>
      </c>
    </row>
    <row r="14" spans="1:14" s="3" customFormat="1" ht="19.5" customHeight="1" x14ac:dyDescent="0.25">
      <c r="A14" s="157">
        <v>11</v>
      </c>
      <c r="B14" s="264" t="s">
        <v>151</v>
      </c>
      <c r="C14" s="120">
        <v>0</v>
      </c>
      <c r="D14" s="2">
        <v>1</v>
      </c>
      <c r="E14" s="2">
        <v>1</v>
      </c>
      <c r="F14" s="125">
        <v>0</v>
      </c>
      <c r="G14" s="128">
        <v>2</v>
      </c>
      <c r="H14" s="120">
        <v>3</v>
      </c>
      <c r="I14" s="2">
        <v>1</v>
      </c>
      <c r="J14" s="2">
        <v>1</v>
      </c>
      <c r="K14" s="125">
        <v>0</v>
      </c>
      <c r="L14" s="128">
        <v>5</v>
      </c>
      <c r="M14" s="128">
        <v>0</v>
      </c>
      <c r="N14" s="134">
        <v>7</v>
      </c>
    </row>
    <row r="15" spans="1:14" s="3" customFormat="1" ht="19.5" customHeight="1" x14ac:dyDescent="0.25">
      <c r="A15" s="157">
        <v>12</v>
      </c>
      <c r="B15" s="264" t="s">
        <v>133</v>
      </c>
      <c r="C15" s="120">
        <v>4</v>
      </c>
      <c r="D15" s="2">
        <v>5</v>
      </c>
      <c r="E15" s="2">
        <v>18</v>
      </c>
      <c r="F15" s="125">
        <v>0</v>
      </c>
      <c r="G15" s="128">
        <v>27</v>
      </c>
      <c r="H15" s="120">
        <v>13</v>
      </c>
      <c r="I15" s="2">
        <v>20</v>
      </c>
      <c r="J15" s="2">
        <v>31</v>
      </c>
      <c r="K15" s="125">
        <v>2</v>
      </c>
      <c r="L15" s="128">
        <v>66</v>
      </c>
      <c r="M15" s="128">
        <v>0</v>
      </c>
      <c r="N15" s="134">
        <v>93</v>
      </c>
    </row>
    <row r="16" spans="1:14" s="3" customFormat="1" ht="19.5" customHeight="1" x14ac:dyDescent="0.25">
      <c r="A16" s="157">
        <v>13</v>
      </c>
      <c r="B16" s="264" t="s">
        <v>152</v>
      </c>
      <c r="C16" s="120">
        <v>0</v>
      </c>
      <c r="D16" s="2">
        <v>0</v>
      </c>
      <c r="E16" s="2">
        <v>0</v>
      </c>
      <c r="F16" s="125">
        <v>0</v>
      </c>
      <c r="G16" s="128">
        <v>0</v>
      </c>
      <c r="H16" s="120">
        <v>0</v>
      </c>
      <c r="I16" s="2">
        <v>0</v>
      </c>
      <c r="J16" s="2">
        <v>1</v>
      </c>
      <c r="K16" s="125">
        <v>0</v>
      </c>
      <c r="L16" s="128">
        <v>1</v>
      </c>
      <c r="M16" s="128">
        <v>0</v>
      </c>
      <c r="N16" s="134">
        <v>1</v>
      </c>
    </row>
    <row r="17" spans="1:14" s="3" customFormat="1" ht="19.5" customHeight="1" x14ac:dyDescent="0.25">
      <c r="A17" s="157">
        <v>14</v>
      </c>
      <c r="B17" s="264" t="s">
        <v>153</v>
      </c>
      <c r="C17" s="120">
        <v>0</v>
      </c>
      <c r="D17" s="2">
        <v>0</v>
      </c>
      <c r="E17" s="2">
        <v>3</v>
      </c>
      <c r="F17" s="125">
        <v>0</v>
      </c>
      <c r="G17" s="128">
        <v>3</v>
      </c>
      <c r="H17" s="120">
        <v>3</v>
      </c>
      <c r="I17" s="2">
        <v>0</v>
      </c>
      <c r="J17" s="2">
        <v>7</v>
      </c>
      <c r="K17" s="125">
        <v>2</v>
      </c>
      <c r="L17" s="128">
        <v>12</v>
      </c>
      <c r="M17" s="128">
        <v>0</v>
      </c>
      <c r="N17" s="134">
        <v>15</v>
      </c>
    </row>
    <row r="18" spans="1:14" s="3" customFormat="1" ht="19.5" customHeight="1" x14ac:dyDescent="0.25">
      <c r="A18" s="157">
        <v>15</v>
      </c>
      <c r="B18" s="264" t="s">
        <v>73</v>
      </c>
      <c r="C18" s="120">
        <v>0</v>
      </c>
      <c r="D18" s="2">
        <v>5</v>
      </c>
      <c r="E18" s="2">
        <v>8</v>
      </c>
      <c r="F18" s="125">
        <v>0</v>
      </c>
      <c r="G18" s="128">
        <v>13</v>
      </c>
      <c r="H18" s="120">
        <v>0</v>
      </c>
      <c r="I18" s="2">
        <v>4</v>
      </c>
      <c r="J18" s="2">
        <v>9</v>
      </c>
      <c r="K18" s="125">
        <v>3</v>
      </c>
      <c r="L18" s="128">
        <v>16</v>
      </c>
      <c r="M18" s="128">
        <v>0</v>
      </c>
      <c r="N18" s="134">
        <v>29</v>
      </c>
    </row>
    <row r="19" spans="1:14" s="3" customFormat="1" ht="19.5" customHeight="1" x14ac:dyDescent="0.25">
      <c r="A19" s="157">
        <v>16</v>
      </c>
      <c r="B19" s="264" t="s">
        <v>154</v>
      </c>
      <c r="C19" s="120">
        <v>0</v>
      </c>
      <c r="D19" s="2">
        <v>2</v>
      </c>
      <c r="E19" s="2">
        <v>1</v>
      </c>
      <c r="F19" s="125">
        <v>0</v>
      </c>
      <c r="G19" s="128">
        <v>3</v>
      </c>
      <c r="H19" s="120">
        <v>0</v>
      </c>
      <c r="I19" s="2">
        <v>2</v>
      </c>
      <c r="J19" s="2">
        <v>0</v>
      </c>
      <c r="K19" s="125">
        <v>0</v>
      </c>
      <c r="L19" s="128">
        <v>2</v>
      </c>
      <c r="M19" s="128">
        <v>0</v>
      </c>
      <c r="N19" s="134">
        <v>5</v>
      </c>
    </row>
    <row r="20" spans="1:14" s="3" customFormat="1" ht="19.5" customHeight="1" x14ac:dyDescent="0.25">
      <c r="A20" s="157">
        <v>17</v>
      </c>
      <c r="B20" s="264" t="s">
        <v>155</v>
      </c>
      <c r="C20" s="120">
        <v>0</v>
      </c>
      <c r="D20" s="2">
        <v>0</v>
      </c>
      <c r="E20" s="2">
        <v>0</v>
      </c>
      <c r="F20" s="125">
        <v>0</v>
      </c>
      <c r="G20" s="128">
        <v>0</v>
      </c>
      <c r="H20" s="120">
        <v>0</v>
      </c>
      <c r="I20" s="2">
        <v>0</v>
      </c>
      <c r="J20" s="2">
        <v>0</v>
      </c>
      <c r="K20" s="125">
        <v>0</v>
      </c>
      <c r="L20" s="128">
        <v>0</v>
      </c>
      <c r="M20" s="128">
        <v>0</v>
      </c>
      <c r="N20" s="134">
        <v>0</v>
      </c>
    </row>
    <row r="21" spans="1:14" s="3" customFormat="1" ht="19.5" customHeight="1" x14ac:dyDescent="0.25">
      <c r="A21" s="157">
        <v>18</v>
      </c>
      <c r="B21" s="264" t="s">
        <v>131</v>
      </c>
      <c r="C21" s="120">
        <v>2</v>
      </c>
      <c r="D21" s="2">
        <v>8</v>
      </c>
      <c r="E21" s="2">
        <v>18</v>
      </c>
      <c r="F21" s="125">
        <v>0</v>
      </c>
      <c r="G21" s="128">
        <v>28</v>
      </c>
      <c r="H21" s="120">
        <v>0</v>
      </c>
      <c r="I21" s="2">
        <v>1</v>
      </c>
      <c r="J21" s="2">
        <v>0</v>
      </c>
      <c r="K21" s="125">
        <v>0</v>
      </c>
      <c r="L21" s="128">
        <v>1</v>
      </c>
      <c r="M21" s="128">
        <v>0</v>
      </c>
      <c r="N21" s="134">
        <v>29</v>
      </c>
    </row>
    <row r="22" spans="1:14" s="3" customFormat="1" ht="19.5" customHeight="1" x14ac:dyDescent="0.25">
      <c r="A22" s="157">
        <v>19</v>
      </c>
      <c r="B22" s="264" t="s">
        <v>156</v>
      </c>
      <c r="C22" s="120">
        <v>0</v>
      </c>
      <c r="D22" s="2">
        <v>0</v>
      </c>
      <c r="E22" s="2">
        <v>0</v>
      </c>
      <c r="F22" s="125">
        <v>0</v>
      </c>
      <c r="G22" s="128">
        <v>0</v>
      </c>
      <c r="H22" s="120">
        <v>0</v>
      </c>
      <c r="I22" s="2">
        <v>0</v>
      </c>
      <c r="J22" s="2">
        <v>0</v>
      </c>
      <c r="K22" s="125">
        <v>0</v>
      </c>
      <c r="L22" s="128">
        <v>0</v>
      </c>
      <c r="M22" s="128">
        <v>0</v>
      </c>
      <c r="N22" s="134">
        <v>0</v>
      </c>
    </row>
    <row r="23" spans="1:14" s="3" customFormat="1" ht="19.5" customHeight="1" x14ac:dyDescent="0.25">
      <c r="A23" s="157">
        <v>20</v>
      </c>
      <c r="B23" s="264" t="s">
        <v>74</v>
      </c>
      <c r="C23" s="120">
        <v>1</v>
      </c>
      <c r="D23" s="2">
        <v>0</v>
      </c>
      <c r="E23" s="2">
        <v>0</v>
      </c>
      <c r="F23" s="125">
        <v>0</v>
      </c>
      <c r="G23" s="128">
        <v>1</v>
      </c>
      <c r="H23" s="120">
        <v>0</v>
      </c>
      <c r="I23" s="2">
        <v>0</v>
      </c>
      <c r="J23" s="2">
        <v>0</v>
      </c>
      <c r="K23" s="125">
        <v>0</v>
      </c>
      <c r="L23" s="128">
        <v>0</v>
      </c>
      <c r="M23" s="128">
        <v>0</v>
      </c>
      <c r="N23" s="134">
        <v>1</v>
      </c>
    </row>
    <row r="24" spans="1:14" s="3" customFormat="1" ht="19.5" customHeight="1" x14ac:dyDescent="0.25">
      <c r="A24" s="157">
        <v>21</v>
      </c>
      <c r="B24" s="264" t="s">
        <v>75</v>
      </c>
      <c r="C24" s="120">
        <v>1</v>
      </c>
      <c r="D24" s="2">
        <v>3</v>
      </c>
      <c r="E24" s="2">
        <v>2</v>
      </c>
      <c r="F24" s="125">
        <v>0</v>
      </c>
      <c r="G24" s="128">
        <v>6</v>
      </c>
      <c r="H24" s="120">
        <v>2</v>
      </c>
      <c r="I24" s="2">
        <v>0</v>
      </c>
      <c r="J24" s="2">
        <v>0</v>
      </c>
      <c r="K24" s="125">
        <v>0</v>
      </c>
      <c r="L24" s="128">
        <v>2</v>
      </c>
      <c r="M24" s="128">
        <v>0</v>
      </c>
      <c r="N24" s="134">
        <v>8</v>
      </c>
    </row>
    <row r="25" spans="1:14" s="3" customFormat="1" ht="19.5" customHeight="1" thickBot="1" x14ac:dyDescent="0.3">
      <c r="A25" s="279">
        <v>22</v>
      </c>
      <c r="B25" s="265" t="s">
        <v>157</v>
      </c>
      <c r="C25" s="121">
        <v>0</v>
      </c>
      <c r="D25" s="90">
        <v>1</v>
      </c>
      <c r="E25" s="90">
        <v>2</v>
      </c>
      <c r="F25" s="126">
        <v>0</v>
      </c>
      <c r="G25" s="129">
        <v>3</v>
      </c>
      <c r="H25" s="121">
        <v>10</v>
      </c>
      <c r="I25" s="90">
        <v>1</v>
      </c>
      <c r="J25" s="90">
        <v>2</v>
      </c>
      <c r="K25" s="126">
        <v>0</v>
      </c>
      <c r="L25" s="129">
        <v>13</v>
      </c>
      <c r="M25" s="129">
        <v>0</v>
      </c>
      <c r="N25" s="135">
        <v>16</v>
      </c>
    </row>
    <row r="26" spans="1:14" s="88" customFormat="1" ht="36.75" customHeight="1" thickBot="1" x14ac:dyDescent="0.3">
      <c r="A26" s="619" t="s">
        <v>226</v>
      </c>
      <c r="B26" s="619"/>
      <c r="C26" s="619"/>
      <c r="D26" s="619"/>
      <c r="E26" s="619"/>
      <c r="F26" s="619"/>
      <c r="G26" s="619"/>
      <c r="H26" s="619"/>
      <c r="I26" s="619"/>
      <c r="J26" s="619"/>
      <c r="K26" s="619"/>
      <c r="L26" s="619"/>
      <c r="M26" s="619"/>
      <c r="N26" s="619"/>
    </row>
    <row r="27" spans="1:14" s="88" customFormat="1" ht="31.5" customHeight="1" thickBot="1" x14ac:dyDescent="0.3">
      <c r="A27" s="266"/>
      <c r="B27" s="68"/>
      <c r="C27" s="78" t="s">
        <v>50</v>
      </c>
      <c r="D27" s="69"/>
      <c r="E27" s="69"/>
      <c r="F27" s="69"/>
      <c r="G27" s="70"/>
      <c r="H27" s="79" t="s">
        <v>44</v>
      </c>
      <c r="I27" s="80"/>
      <c r="J27" s="80"/>
      <c r="K27" s="80"/>
      <c r="L27" s="81"/>
      <c r="M27" s="92" t="s">
        <v>45</v>
      </c>
      <c r="N27" s="612" t="s">
        <v>30</v>
      </c>
    </row>
    <row r="28" spans="1:14" s="88" customFormat="1" ht="53.25" customHeight="1" thickBot="1" x14ac:dyDescent="0.3">
      <c r="A28" s="75" t="s">
        <v>15</v>
      </c>
      <c r="B28" s="76" t="s">
        <v>52</v>
      </c>
      <c r="C28" s="50" t="s">
        <v>49</v>
      </c>
      <c r="D28" s="31" t="s">
        <v>40</v>
      </c>
      <c r="E28" s="31" t="s">
        <v>41</v>
      </c>
      <c r="F28" s="86" t="s">
        <v>42</v>
      </c>
      <c r="G28" s="77" t="s">
        <v>30</v>
      </c>
      <c r="H28" s="87" t="s">
        <v>49</v>
      </c>
      <c r="I28" s="31" t="s">
        <v>40</v>
      </c>
      <c r="J28" s="31" t="s">
        <v>41</v>
      </c>
      <c r="K28" s="86" t="s">
        <v>42</v>
      </c>
      <c r="L28" s="77" t="s">
        <v>30</v>
      </c>
      <c r="M28" s="93" t="s">
        <v>51</v>
      </c>
      <c r="N28" s="613"/>
    </row>
    <row r="29" spans="1:14" s="3" customFormat="1" ht="19.5" customHeight="1" x14ac:dyDescent="0.25">
      <c r="A29" s="278">
        <v>23</v>
      </c>
      <c r="B29" s="273" t="s">
        <v>129</v>
      </c>
      <c r="C29" s="122">
        <v>0</v>
      </c>
      <c r="D29" s="89">
        <v>0</v>
      </c>
      <c r="E29" s="89">
        <v>1</v>
      </c>
      <c r="F29" s="124">
        <v>0</v>
      </c>
      <c r="G29" s="127">
        <v>1</v>
      </c>
      <c r="H29" s="119">
        <v>0</v>
      </c>
      <c r="I29" s="89">
        <v>0</v>
      </c>
      <c r="J29" s="89">
        <v>0</v>
      </c>
      <c r="K29" s="124">
        <v>0</v>
      </c>
      <c r="L29" s="127">
        <v>0</v>
      </c>
      <c r="M29" s="127">
        <v>0</v>
      </c>
      <c r="N29" s="133">
        <v>1</v>
      </c>
    </row>
    <row r="30" spans="1:14" s="3" customFormat="1" ht="19.5" customHeight="1" x14ac:dyDescent="0.25">
      <c r="A30" s="157">
        <v>24</v>
      </c>
      <c r="B30" s="264" t="s">
        <v>128</v>
      </c>
      <c r="C30" s="85">
        <v>1</v>
      </c>
      <c r="D30" s="2">
        <v>1</v>
      </c>
      <c r="E30" s="2">
        <v>6</v>
      </c>
      <c r="F30" s="125">
        <v>0</v>
      </c>
      <c r="G30" s="128">
        <v>8</v>
      </c>
      <c r="H30" s="120">
        <v>0</v>
      </c>
      <c r="I30" s="2">
        <v>1</v>
      </c>
      <c r="J30" s="2">
        <v>2</v>
      </c>
      <c r="K30" s="125">
        <v>0</v>
      </c>
      <c r="L30" s="128">
        <v>3</v>
      </c>
      <c r="M30" s="128">
        <v>0</v>
      </c>
      <c r="N30" s="134">
        <v>11</v>
      </c>
    </row>
    <row r="31" spans="1:14" s="3" customFormat="1" ht="19.5" customHeight="1" x14ac:dyDescent="0.25">
      <c r="A31" s="157">
        <v>25</v>
      </c>
      <c r="B31" s="264" t="s">
        <v>158</v>
      </c>
      <c r="C31" s="85">
        <v>0</v>
      </c>
      <c r="D31" s="2">
        <v>0</v>
      </c>
      <c r="E31" s="2">
        <v>0</v>
      </c>
      <c r="F31" s="125">
        <v>0</v>
      </c>
      <c r="G31" s="128">
        <v>0</v>
      </c>
      <c r="H31" s="120">
        <v>0</v>
      </c>
      <c r="I31" s="2">
        <v>0</v>
      </c>
      <c r="J31" s="2">
        <v>0</v>
      </c>
      <c r="K31" s="125">
        <v>0</v>
      </c>
      <c r="L31" s="128">
        <v>0</v>
      </c>
      <c r="M31" s="128">
        <v>0</v>
      </c>
      <c r="N31" s="134">
        <v>0</v>
      </c>
    </row>
    <row r="32" spans="1:14" s="3" customFormat="1" ht="19.5" customHeight="1" x14ac:dyDescent="0.25">
      <c r="A32" s="157">
        <v>26</v>
      </c>
      <c r="B32" s="264" t="s">
        <v>159</v>
      </c>
      <c r="C32" s="85">
        <v>1</v>
      </c>
      <c r="D32" s="2">
        <v>0</v>
      </c>
      <c r="E32" s="2">
        <v>1</v>
      </c>
      <c r="F32" s="125">
        <v>0</v>
      </c>
      <c r="G32" s="128">
        <v>2</v>
      </c>
      <c r="H32" s="120">
        <v>0</v>
      </c>
      <c r="I32" s="2">
        <v>0</v>
      </c>
      <c r="J32" s="2">
        <v>2</v>
      </c>
      <c r="K32" s="125">
        <v>0</v>
      </c>
      <c r="L32" s="128">
        <v>2</v>
      </c>
      <c r="M32" s="128">
        <v>0</v>
      </c>
      <c r="N32" s="134">
        <v>4</v>
      </c>
    </row>
    <row r="33" spans="1:14" s="3" customFormat="1" ht="19.5" customHeight="1" x14ac:dyDescent="0.25">
      <c r="A33" s="157">
        <v>27</v>
      </c>
      <c r="B33" s="264" t="s">
        <v>160</v>
      </c>
      <c r="C33" s="85">
        <v>0</v>
      </c>
      <c r="D33" s="2">
        <v>0</v>
      </c>
      <c r="E33" s="2">
        <v>0</v>
      </c>
      <c r="F33" s="125">
        <v>0</v>
      </c>
      <c r="G33" s="128">
        <v>0</v>
      </c>
      <c r="H33" s="120">
        <v>0</v>
      </c>
      <c r="I33" s="2">
        <v>3</v>
      </c>
      <c r="J33" s="2">
        <v>0</v>
      </c>
      <c r="K33" s="125">
        <v>0</v>
      </c>
      <c r="L33" s="128">
        <v>3</v>
      </c>
      <c r="M33" s="128">
        <v>0</v>
      </c>
      <c r="N33" s="134">
        <v>3</v>
      </c>
    </row>
    <row r="34" spans="1:14" s="3" customFormat="1" ht="19.5" customHeight="1" x14ac:dyDescent="0.25">
      <c r="A34" s="157">
        <v>28</v>
      </c>
      <c r="B34" s="264" t="s">
        <v>161</v>
      </c>
      <c r="C34" s="85">
        <v>1</v>
      </c>
      <c r="D34" s="2">
        <v>0</v>
      </c>
      <c r="E34" s="2">
        <v>0</v>
      </c>
      <c r="F34" s="125">
        <v>0</v>
      </c>
      <c r="G34" s="128">
        <v>1</v>
      </c>
      <c r="H34" s="120">
        <v>1</v>
      </c>
      <c r="I34" s="2">
        <v>0</v>
      </c>
      <c r="J34" s="2">
        <v>0</v>
      </c>
      <c r="K34" s="125">
        <v>1</v>
      </c>
      <c r="L34" s="128">
        <v>2</v>
      </c>
      <c r="M34" s="128">
        <v>0</v>
      </c>
      <c r="N34" s="134">
        <v>3</v>
      </c>
    </row>
    <row r="35" spans="1:14" s="3" customFormat="1" ht="19.5" customHeight="1" x14ac:dyDescent="0.25">
      <c r="A35" s="157">
        <v>29</v>
      </c>
      <c r="B35" s="264" t="s">
        <v>162</v>
      </c>
      <c r="C35" s="85">
        <v>0</v>
      </c>
      <c r="D35" s="2">
        <v>0</v>
      </c>
      <c r="E35" s="2">
        <v>2</v>
      </c>
      <c r="F35" s="125">
        <v>0</v>
      </c>
      <c r="G35" s="128">
        <v>2</v>
      </c>
      <c r="H35" s="120">
        <v>1</v>
      </c>
      <c r="I35" s="2">
        <v>6</v>
      </c>
      <c r="J35" s="2">
        <v>7</v>
      </c>
      <c r="K35" s="125">
        <v>1</v>
      </c>
      <c r="L35" s="128">
        <v>15</v>
      </c>
      <c r="M35" s="128">
        <v>0</v>
      </c>
      <c r="N35" s="134">
        <v>17</v>
      </c>
    </row>
    <row r="36" spans="1:14" s="3" customFormat="1" ht="19.5" customHeight="1" x14ac:dyDescent="0.25">
      <c r="A36" s="157">
        <v>30</v>
      </c>
      <c r="B36" s="264" t="s">
        <v>163</v>
      </c>
      <c r="C36" s="85">
        <v>0</v>
      </c>
      <c r="D36" s="2">
        <v>0</v>
      </c>
      <c r="E36" s="2">
        <v>2</v>
      </c>
      <c r="F36" s="125">
        <v>0</v>
      </c>
      <c r="G36" s="128">
        <v>2</v>
      </c>
      <c r="H36" s="120">
        <v>0</v>
      </c>
      <c r="I36" s="2">
        <v>0</v>
      </c>
      <c r="J36" s="2">
        <v>0</v>
      </c>
      <c r="K36" s="125">
        <v>0</v>
      </c>
      <c r="L36" s="128">
        <v>0</v>
      </c>
      <c r="M36" s="128">
        <v>0</v>
      </c>
      <c r="N36" s="134">
        <v>2</v>
      </c>
    </row>
    <row r="37" spans="1:14" s="3" customFormat="1" ht="19.5" customHeight="1" x14ac:dyDescent="0.25">
      <c r="A37" s="157">
        <v>31</v>
      </c>
      <c r="B37" s="264" t="s">
        <v>164</v>
      </c>
      <c r="C37" s="85">
        <v>0</v>
      </c>
      <c r="D37" s="2">
        <v>1</v>
      </c>
      <c r="E37" s="2">
        <v>0</v>
      </c>
      <c r="F37" s="125">
        <v>0</v>
      </c>
      <c r="G37" s="128">
        <v>1</v>
      </c>
      <c r="H37" s="120">
        <v>1</v>
      </c>
      <c r="I37" s="2">
        <v>0</v>
      </c>
      <c r="J37" s="2">
        <v>0</v>
      </c>
      <c r="K37" s="125">
        <v>0</v>
      </c>
      <c r="L37" s="128">
        <v>1</v>
      </c>
      <c r="M37" s="128">
        <v>0</v>
      </c>
      <c r="N37" s="134">
        <v>2</v>
      </c>
    </row>
    <row r="38" spans="1:14" s="3" customFormat="1" ht="19.5" customHeight="1" x14ac:dyDescent="0.25">
      <c r="A38" s="157">
        <v>32</v>
      </c>
      <c r="B38" s="264" t="s">
        <v>165</v>
      </c>
      <c r="C38" s="85">
        <v>1</v>
      </c>
      <c r="D38" s="2">
        <v>2</v>
      </c>
      <c r="E38" s="2">
        <v>6</v>
      </c>
      <c r="F38" s="125">
        <v>0</v>
      </c>
      <c r="G38" s="128">
        <v>9</v>
      </c>
      <c r="H38" s="120">
        <v>3</v>
      </c>
      <c r="I38" s="2">
        <v>2</v>
      </c>
      <c r="J38" s="2">
        <v>1</v>
      </c>
      <c r="K38" s="125">
        <v>0</v>
      </c>
      <c r="L38" s="128">
        <v>6</v>
      </c>
      <c r="M38" s="128">
        <v>0</v>
      </c>
      <c r="N38" s="134">
        <v>15</v>
      </c>
    </row>
    <row r="39" spans="1:14" s="3" customFormat="1" ht="19.5" customHeight="1" x14ac:dyDescent="0.25">
      <c r="A39" s="157">
        <v>33</v>
      </c>
      <c r="B39" s="264" t="s">
        <v>166</v>
      </c>
      <c r="C39" s="85">
        <v>0</v>
      </c>
      <c r="D39" s="2">
        <v>0</v>
      </c>
      <c r="E39" s="2">
        <v>1</v>
      </c>
      <c r="F39" s="125">
        <v>0</v>
      </c>
      <c r="G39" s="128">
        <v>1</v>
      </c>
      <c r="H39" s="120">
        <v>2</v>
      </c>
      <c r="I39" s="2">
        <v>3</v>
      </c>
      <c r="J39" s="2">
        <v>5</v>
      </c>
      <c r="K39" s="125">
        <v>2</v>
      </c>
      <c r="L39" s="128">
        <v>12</v>
      </c>
      <c r="M39" s="128">
        <v>0</v>
      </c>
      <c r="N39" s="134">
        <v>13</v>
      </c>
    </row>
    <row r="40" spans="1:14" s="3" customFormat="1" ht="19.5" customHeight="1" x14ac:dyDescent="0.25">
      <c r="A40" s="157">
        <v>34</v>
      </c>
      <c r="B40" s="264" t="s">
        <v>125</v>
      </c>
      <c r="C40" s="85">
        <v>4</v>
      </c>
      <c r="D40" s="2">
        <v>6</v>
      </c>
      <c r="E40" s="2">
        <v>18</v>
      </c>
      <c r="F40" s="125">
        <v>1</v>
      </c>
      <c r="G40" s="128">
        <v>29</v>
      </c>
      <c r="H40" s="120">
        <v>13</v>
      </c>
      <c r="I40" s="2">
        <v>5</v>
      </c>
      <c r="J40" s="2">
        <v>22</v>
      </c>
      <c r="K40" s="125">
        <v>10</v>
      </c>
      <c r="L40" s="128">
        <v>50</v>
      </c>
      <c r="M40" s="128">
        <v>1</v>
      </c>
      <c r="N40" s="134">
        <v>80</v>
      </c>
    </row>
    <row r="41" spans="1:14" s="3" customFormat="1" ht="19.5" customHeight="1" x14ac:dyDescent="0.25">
      <c r="A41" s="157">
        <v>35</v>
      </c>
      <c r="B41" s="264" t="s">
        <v>126</v>
      </c>
      <c r="C41" s="85">
        <v>4</v>
      </c>
      <c r="D41" s="2">
        <v>2</v>
      </c>
      <c r="E41" s="2">
        <v>5</v>
      </c>
      <c r="F41" s="125">
        <v>0</v>
      </c>
      <c r="G41" s="128">
        <v>11</v>
      </c>
      <c r="H41" s="120">
        <v>0</v>
      </c>
      <c r="I41" s="2">
        <v>0</v>
      </c>
      <c r="J41" s="2">
        <v>4</v>
      </c>
      <c r="K41" s="125">
        <v>0</v>
      </c>
      <c r="L41" s="128">
        <v>4</v>
      </c>
      <c r="M41" s="128">
        <v>0</v>
      </c>
      <c r="N41" s="134">
        <v>15</v>
      </c>
    </row>
    <row r="42" spans="1:14" s="3" customFormat="1" ht="19.5" customHeight="1" x14ac:dyDescent="0.25">
      <c r="A42" s="157">
        <v>36</v>
      </c>
      <c r="B42" s="264" t="s">
        <v>167</v>
      </c>
      <c r="C42" s="85">
        <v>0</v>
      </c>
      <c r="D42" s="2">
        <v>3</v>
      </c>
      <c r="E42" s="2">
        <v>3</v>
      </c>
      <c r="F42" s="125">
        <v>1</v>
      </c>
      <c r="G42" s="128">
        <v>7</v>
      </c>
      <c r="H42" s="120">
        <v>2</v>
      </c>
      <c r="I42" s="2">
        <v>0</v>
      </c>
      <c r="J42" s="2">
        <v>3</v>
      </c>
      <c r="K42" s="125">
        <v>0</v>
      </c>
      <c r="L42" s="128">
        <v>5</v>
      </c>
      <c r="M42" s="128">
        <v>0</v>
      </c>
      <c r="N42" s="134">
        <v>12</v>
      </c>
    </row>
    <row r="43" spans="1:14" s="3" customFormat="1" ht="19.5" customHeight="1" x14ac:dyDescent="0.25">
      <c r="A43" s="157">
        <v>37</v>
      </c>
      <c r="B43" s="264" t="s">
        <v>76</v>
      </c>
      <c r="C43" s="85">
        <v>5</v>
      </c>
      <c r="D43" s="2">
        <v>18</v>
      </c>
      <c r="E43" s="2">
        <v>18</v>
      </c>
      <c r="F43" s="125">
        <v>2</v>
      </c>
      <c r="G43" s="128">
        <v>43</v>
      </c>
      <c r="H43" s="120">
        <v>9</v>
      </c>
      <c r="I43" s="2">
        <v>5</v>
      </c>
      <c r="J43" s="2">
        <v>2</v>
      </c>
      <c r="K43" s="125">
        <v>2</v>
      </c>
      <c r="L43" s="128">
        <v>18</v>
      </c>
      <c r="M43" s="128">
        <v>0</v>
      </c>
      <c r="N43" s="134">
        <v>61</v>
      </c>
    </row>
    <row r="44" spans="1:14" s="3" customFormat="1" ht="19.5" customHeight="1" x14ac:dyDescent="0.25">
      <c r="A44" s="157">
        <v>38</v>
      </c>
      <c r="B44" s="264" t="s">
        <v>168</v>
      </c>
      <c r="C44" s="85">
        <v>0</v>
      </c>
      <c r="D44" s="2">
        <v>7</v>
      </c>
      <c r="E44" s="2">
        <v>3</v>
      </c>
      <c r="F44" s="125">
        <v>1</v>
      </c>
      <c r="G44" s="128">
        <v>11</v>
      </c>
      <c r="H44" s="120">
        <v>7</v>
      </c>
      <c r="I44" s="2">
        <v>5</v>
      </c>
      <c r="J44" s="2">
        <v>17</v>
      </c>
      <c r="K44" s="125">
        <v>4</v>
      </c>
      <c r="L44" s="128">
        <v>33</v>
      </c>
      <c r="M44" s="128">
        <v>0</v>
      </c>
      <c r="N44" s="134">
        <v>44</v>
      </c>
    </row>
    <row r="45" spans="1:14" s="3" customFormat="1" ht="19.5" customHeight="1" x14ac:dyDescent="0.25">
      <c r="A45" s="157">
        <v>39</v>
      </c>
      <c r="B45" s="264" t="s">
        <v>169</v>
      </c>
      <c r="C45" s="85">
        <v>0</v>
      </c>
      <c r="D45" s="2">
        <v>6</v>
      </c>
      <c r="E45" s="2">
        <v>12</v>
      </c>
      <c r="F45" s="125">
        <v>0</v>
      </c>
      <c r="G45" s="128">
        <v>18</v>
      </c>
      <c r="H45" s="120">
        <v>2</v>
      </c>
      <c r="I45" s="2">
        <v>0</v>
      </c>
      <c r="J45" s="2">
        <v>9</v>
      </c>
      <c r="K45" s="125">
        <v>2</v>
      </c>
      <c r="L45" s="128">
        <v>13</v>
      </c>
      <c r="M45" s="128">
        <v>0</v>
      </c>
      <c r="N45" s="134">
        <v>31</v>
      </c>
    </row>
    <row r="46" spans="1:14" s="3" customFormat="1" ht="19.5" customHeight="1" x14ac:dyDescent="0.25">
      <c r="A46" s="157">
        <v>40</v>
      </c>
      <c r="B46" s="264" t="s">
        <v>170</v>
      </c>
      <c r="C46" s="85">
        <v>1</v>
      </c>
      <c r="D46" s="2">
        <v>4</v>
      </c>
      <c r="E46" s="2">
        <v>5</v>
      </c>
      <c r="F46" s="125">
        <v>0</v>
      </c>
      <c r="G46" s="128">
        <v>10</v>
      </c>
      <c r="H46" s="120">
        <v>2</v>
      </c>
      <c r="I46" s="2">
        <v>4</v>
      </c>
      <c r="J46" s="2">
        <v>2</v>
      </c>
      <c r="K46" s="125">
        <v>0</v>
      </c>
      <c r="L46" s="128">
        <v>8</v>
      </c>
      <c r="M46" s="128">
        <v>0</v>
      </c>
      <c r="N46" s="134">
        <v>18</v>
      </c>
    </row>
    <row r="47" spans="1:14" s="3" customFormat="1" ht="19.5" customHeight="1" x14ac:dyDescent="0.25">
      <c r="A47" s="157">
        <v>41</v>
      </c>
      <c r="B47" s="264" t="s">
        <v>77</v>
      </c>
      <c r="C47" s="85">
        <v>0</v>
      </c>
      <c r="D47" s="2">
        <v>0</v>
      </c>
      <c r="E47" s="2">
        <v>0</v>
      </c>
      <c r="F47" s="125">
        <v>0</v>
      </c>
      <c r="G47" s="128">
        <v>0</v>
      </c>
      <c r="H47" s="120">
        <v>0</v>
      </c>
      <c r="I47" s="2">
        <v>0</v>
      </c>
      <c r="J47" s="2">
        <v>0</v>
      </c>
      <c r="K47" s="125">
        <v>0</v>
      </c>
      <c r="L47" s="128">
        <v>0</v>
      </c>
      <c r="M47" s="128">
        <v>0</v>
      </c>
      <c r="N47" s="134">
        <v>0</v>
      </c>
    </row>
    <row r="48" spans="1:14" s="3" customFormat="1" ht="19.5" customHeight="1" x14ac:dyDescent="0.25">
      <c r="A48" s="157">
        <v>42</v>
      </c>
      <c r="B48" s="264" t="s">
        <v>171</v>
      </c>
      <c r="C48" s="85">
        <v>2</v>
      </c>
      <c r="D48" s="2">
        <v>8</v>
      </c>
      <c r="E48" s="2">
        <v>25</v>
      </c>
      <c r="F48" s="125">
        <v>0</v>
      </c>
      <c r="G48" s="128">
        <v>35</v>
      </c>
      <c r="H48" s="120">
        <v>5</v>
      </c>
      <c r="I48" s="2">
        <v>4</v>
      </c>
      <c r="J48" s="2">
        <v>8</v>
      </c>
      <c r="K48" s="125">
        <v>3</v>
      </c>
      <c r="L48" s="128">
        <v>20</v>
      </c>
      <c r="M48" s="128">
        <v>1</v>
      </c>
      <c r="N48" s="134">
        <v>56</v>
      </c>
    </row>
    <row r="49" spans="1:14" s="3" customFormat="1" ht="19.5" customHeight="1" x14ac:dyDescent="0.25">
      <c r="A49" s="157">
        <v>43</v>
      </c>
      <c r="B49" s="264" t="s">
        <v>172</v>
      </c>
      <c r="C49" s="85">
        <v>0</v>
      </c>
      <c r="D49" s="2">
        <v>0</v>
      </c>
      <c r="E49" s="2">
        <v>2</v>
      </c>
      <c r="F49" s="125">
        <v>0</v>
      </c>
      <c r="G49" s="128">
        <v>2</v>
      </c>
      <c r="H49" s="120">
        <v>7</v>
      </c>
      <c r="I49" s="2">
        <v>1</v>
      </c>
      <c r="J49" s="2">
        <v>4</v>
      </c>
      <c r="K49" s="125">
        <v>0</v>
      </c>
      <c r="L49" s="128">
        <v>12</v>
      </c>
      <c r="M49" s="128">
        <v>0</v>
      </c>
      <c r="N49" s="134">
        <v>14</v>
      </c>
    </row>
    <row r="50" spans="1:14" s="3" customFormat="1" ht="19.5" customHeight="1" x14ac:dyDescent="0.25">
      <c r="A50" s="157">
        <v>44</v>
      </c>
      <c r="B50" s="264" t="s">
        <v>173</v>
      </c>
      <c r="C50" s="85">
        <v>0</v>
      </c>
      <c r="D50" s="2">
        <v>1</v>
      </c>
      <c r="E50" s="2">
        <v>4</v>
      </c>
      <c r="F50" s="125">
        <v>0</v>
      </c>
      <c r="G50" s="128">
        <v>5</v>
      </c>
      <c r="H50" s="120">
        <v>0</v>
      </c>
      <c r="I50" s="2">
        <v>1</v>
      </c>
      <c r="J50" s="2">
        <v>1</v>
      </c>
      <c r="K50" s="125">
        <v>0</v>
      </c>
      <c r="L50" s="128">
        <v>2</v>
      </c>
      <c r="M50" s="128">
        <v>0</v>
      </c>
      <c r="N50" s="134">
        <v>7</v>
      </c>
    </row>
    <row r="51" spans="1:14" s="3" customFormat="1" ht="19.5" customHeight="1" thickBot="1" x14ac:dyDescent="0.3">
      <c r="A51" s="279">
        <v>45</v>
      </c>
      <c r="B51" s="265" t="s">
        <v>78</v>
      </c>
      <c r="C51" s="123">
        <v>0</v>
      </c>
      <c r="D51" s="90">
        <v>2</v>
      </c>
      <c r="E51" s="90">
        <v>2</v>
      </c>
      <c r="F51" s="126">
        <v>0</v>
      </c>
      <c r="G51" s="129">
        <v>4</v>
      </c>
      <c r="H51" s="121">
        <v>1</v>
      </c>
      <c r="I51" s="90">
        <v>0</v>
      </c>
      <c r="J51" s="90">
        <v>0</v>
      </c>
      <c r="K51" s="126">
        <v>0</v>
      </c>
      <c r="L51" s="129">
        <v>1</v>
      </c>
      <c r="M51" s="129">
        <v>0</v>
      </c>
      <c r="N51" s="135">
        <v>5</v>
      </c>
    </row>
    <row r="52" spans="1:14" s="88" customFormat="1" ht="36.75" customHeight="1" thickBot="1" x14ac:dyDescent="0.3">
      <c r="A52" s="619" t="s">
        <v>226</v>
      </c>
      <c r="B52" s="619"/>
      <c r="C52" s="619"/>
      <c r="D52" s="619"/>
      <c r="E52" s="619"/>
      <c r="F52" s="619"/>
      <c r="G52" s="619"/>
      <c r="H52" s="619"/>
      <c r="I52" s="619"/>
      <c r="J52" s="619"/>
      <c r="K52" s="619"/>
      <c r="L52" s="619"/>
      <c r="M52" s="619"/>
      <c r="N52" s="619"/>
    </row>
    <row r="53" spans="1:14" s="88" customFormat="1" ht="31.5" customHeight="1" thickBot="1" x14ac:dyDescent="0.3">
      <c r="A53" s="266"/>
      <c r="B53" s="68"/>
      <c r="C53" s="78" t="s">
        <v>50</v>
      </c>
      <c r="D53" s="69"/>
      <c r="E53" s="69"/>
      <c r="F53" s="69"/>
      <c r="G53" s="70"/>
      <c r="H53" s="79" t="s">
        <v>44</v>
      </c>
      <c r="I53" s="80"/>
      <c r="J53" s="80"/>
      <c r="K53" s="80"/>
      <c r="L53" s="81"/>
      <c r="M53" s="92" t="s">
        <v>45</v>
      </c>
      <c r="N53" s="612" t="s">
        <v>30</v>
      </c>
    </row>
    <row r="54" spans="1:14" s="88" customFormat="1" ht="53.25" customHeight="1" thickBot="1" x14ac:dyDescent="0.3">
      <c r="A54" s="75" t="s">
        <v>15</v>
      </c>
      <c r="B54" s="75" t="s">
        <v>52</v>
      </c>
      <c r="C54" s="31" t="s">
        <v>49</v>
      </c>
      <c r="D54" s="31" t="s">
        <v>40</v>
      </c>
      <c r="E54" s="31" t="s">
        <v>41</v>
      </c>
      <c r="F54" s="86" t="s">
        <v>42</v>
      </c>
      <c r="G54" s="77" t="s">
        <v>30</v>
      </c>
      <c r="H54" s="87" t="s">
        <v>49</v>
      </c>
      <c r="I54" s="31" t="s">
        <v>40</v>
      </c>
      <c r="J54" s="31" t="s">
        <v>41</v>
      </c>
      <c r="K54" s="86" t="s">
        <v>42</v>
      </c>
      <c r="L54" s="77" t="s">
        <v>30</v>
      </c>
      <c r="M54" s="93" t="s">
        <v>51</v>
      </c>
      <c r="N54" s="613"/>
    </row>
    <row r="55" spans="1:14" s="3" customFormat="1" ht="19.5" customHeight="1" x14ac:dyDescent="0.25">
      <c r="A55" s="280">
        <v>46</v>
      </c>
      <c r="B55" s="273" t="s">
        <v>174</v>
      </c>
      <c r="C55" s="89">
        <v>0</v>
      </c>
      <c r="D55" s="89">
        <v>3</v>
      </c>
      <c r="E55" s="89">
        <v>0</v>
      </c>
      <c r="F55" s="124">
        <v>0</v>
      </c>
      <c r="G55" s="127">
        <v>3</v>
      </c>
      <c r="H55" s="119">
        <v>1</v>
      </c>
      <c r="I55" s="89">
        <v>2</v>
      </c>
      <c r="J55" s="89">
        <v>3</v>
      </c>
      <c r="K55" s="124">
        <v>0</v>
      </c>
      <c r="L55" s="127">
        <v>6</v>
      </c>
      <c r="M55" s="127">
        <v>0</v>
      </c>
      <c r="N55" s="133">
        <v>9</v>
      </c>
    </row>
    <row r="56" spans="1:14" s="3" customFormat="1" ht="19.5" customHeight="1" x14ac:dyDescent="0.25">
      <c r="A56" s="281">
        <v>47</v>
      </c>
      <c r="B56" s="264" t="s">
        <v>175</v>
      </c>
      <c r="C56" s="2">
        <v>0</v>
      </c>
      <c r="D56" s="2">
        <v>0</v>
      </c>
      <c r="E56" s="2">
        <v>0</v>
      </c>
      <c r="F56" s="125">
        <v>0</v>
      </c>
      <c r="G56" s="128">
        <v>0</v>
      </c>
      <c r="H56" s="120">
        <v>0</v>
      </c>
      <c r="I56" s="2">
        <v>0</v>
      </c>
      <c r="J56" s="2">
        <v>0</v>
      </c>
      <c r="K56" s="125">
        <v>0</v>
      </c>
      <c r="L56" s="128">
        <v>0</v>
      </c>
      <c r="M56" s="128">
        <v>0</v>
      </c>
      <c r="N56" s="134">
        <v>0</v>
      </c>
    </row>
    <row r="57" spans="1:14" s="3" customFormat="1" ht="19.5" customHeight="1" x14ac:dyDescent="0.25">
      <c r="A57" s="281">
        <v>48</v>
      </c>
      <c r="B57" s="264" t="s">
        <v>79</v>
      </c>
      <c r="C57" s="2">
        <v>0</v>
      </c>
      <c r="D57" s="2">
        <v>4</v>
      </c>
      <c r="E57" s="2">
        <v>1</v>
      </c>
      <c r="F57" s="125">
        <v>0</v>
      </c>
      <c r="G57" s="128">
        <v>5</v>
      </c>
      <c r="H57" s="120">
        <v>0</v>
      </c>
      <c r="I57" s="2">
        <v>0</v>
      </c>
      <c r="J57" s="2">
        <v>0</v>
      </c>
      <c r="K57" s="125">
        <v>0</v>
      </c>
      <c r="L57" s="128">
        <v>0</v>
      </c>
      <c r="M57" s="128">
        <v>0</v>
      </c>
      <c r="N57" s="134">
        <v>5</v>
      </c>
    </row>
    <row r="58" spans="1:14" s="3" customFormat="1" ht="19.5" customHeight="1" x14ac:dyDescent="0.25">
      <c r="A58" s="281">
        <v>49</v>
      </c>
      <c r="B58" s="264" t="s">
        <v>176</v>
      </c>
      <c r="C58" s="2">
        <v>0</v>
      </c>
      <c r="D58" s="2">
        <v>0</v>
      </c>
      <c r="E58" s="2">
        <v>3</v>
      </c>
      <c r="F58" s="125">
        <v>0</v>
      </c>
      <c r="G58" s="128">
        <v>3</v>
      </c>
      <c r="H58" s="120">
        <v>1</v>
      </c>
      <c r="I58" s="2">
        <v>1</v>
      </c>
      <c r="J58" s="2">
        <v>1</v>
      </c>
      <c r="K58" s="125">
        <v>0</v>
      </c>
      <c r="L58" s="128">
        <v>3</v>
      </c>
      <c r="M58" s="128">
        <v>0</v>
      </c>
      <c r="N58" s="134">
        <v>6</v>
      </c>
    </row>
    <row r="59" spans="1:14" s="3" customFormat="1" ht="19.5" customHeight="1" x14ac:dyDescent="0.25">
      <c r="A59" s="281">
        <v>50</v>
      </c>
      <c r="B59" s="264" t="s">
        <v>177</v>
      </c>
      <c r="C59" s="2">
        <v>0</v>
      </c>
      <c r="D59" s="2">
        <v>0</v>
      </c>
      <c r="E59" s="2">
        <v>1</v>
      </c>
      <c r="F59" s="125">
        <v>0</v>
      </c>
      <c r="G59" s="128">
        <v>1</v>
      </c>
      <c r="H59" s="120">
        <v>0</v>
      </c>
      <c r="I59" s="2">
        <v>0</v>
      </c>
      <c r="J59" s="2">
        <v>4</v>
      </c>
      <c r="K59" s="125">
        <v>0</v>
      </c>
      <c r="L59" s="128">
        <v>4</v>
      </c>
      <c r="M59" s="128">
        <v>0</v>
      </c>
      <c r="N59" s="134">
        <v>5</v>
      </c>
    </row>
    <row r="60" spans="1:14" s="3" customFormat="1" ht="19.5" customHeight="1" x14ac:dyDescent="0.25">
      <c r="A60" s="281">
        <v>51</v>
      </c>
      <c r="B60" s="264" t="s">
        <v>178</v>
      </c>
      <c r="C60" s="2">
        <v>0</v>
      </c>
      <c r="D60" s="2">
        <v>0</v>
      </c>
      <c r="E60" s="2">
        <v>0</v>
      </c>
      <c r="F60" s="125">
        <v>0</v>
      </c>
      <c r="G60" s="128">
        <v>0</v>
      </c>
      <c r="H60" s="120">
        <v>0</v>
      </c>
      <c r="I60" s="2">
        <v>0</v>
      </c>
      <c r="J60" s="2">
        <v>0</v>
      </c>
      <c r="K60" s="125">
        <v>0</v>
      </c>
      <c r="L60" s="128">
        <v>0</v>
      </c>
      <c r="M60" s="128">
        <v>0</v>
      </c>
      <c r="N60" s="134">
        <v>0</v>
      </c>
    </row>
    <row r="61" spans="1:14" s="3" customFormat="1" ht="19.5" customHeight="1" x14ac:dyDescent="0.25">
      <c r="A61" s="281">
        <v>52</v>
      </c>
      <c r="B61" s="264" t="s">
        <v>179</v>
      </c>
      <c r="C61" s="2">
        <v>0</v>
      </c>
      <c r="D61" s="2">
        <v>0</v>
      </c>
      <c r="E61" s="2">
        <v>0</v>
      </c>
      <c r="F61" s="125">
        <v>0</v>
      </c>
      <c r="G61" s="128">
        <v>0</v>
      </c>
      <c r="H61" s="120">
        <v>0</v>
      </c>
      <c r="I61" s="2">
        <v>0</v>
      </c>
      <c r="J61" s="2">
        <v>0</v>
      </c>
      <c r="K61" s="125">
        <v>0</v>
      </c>
      <c r="L61" s="128">
        <v>0</v>
      </c>
      <c r="M61" s="128">
        <v>0</v>
      </c>
      <c r="N61" s="134">
        <v>0</v>
      </c>
    </row>
    <row r="62" spans="1:14" s="3" customFormat="1" ht="19.5" customHeight="1" x14ac:dyDescent="0.25">
      <c r="A62" s="281">
        <v>53</v>
      </c>
      <c r="B62" s="264" t="s">
        <v>80</v>
      </c>
      <c r="C62" s="2">
        <v>0</v>
      </c>
      <c r="D62" s="2">
        <v>0</v>
      </c>
      <c r="E62" s="2">
        <v>1</v>
      </c>
      <c r="F62" s="125">
        <v>0</v>
      </c>
      <c r="G62" s="128">
        <v>1</v>
      </c>
      <c r="H62" s="120">
        <v>1</v>
      </c>
      <c r="I62" s="2">
        <v>1</v>
      </c>
      <c r="J62" s="2">
        <v>2</v>
      </c>
      <c r="K62" s="125">
        <v>1</v>
      </c>
      <c r="L62" s="128">
        <v>5</v>
      </c>
      <c r="M62" s="128">
        <v>0</v>
      </c>
      <c r="N62" s="134">
        <v>6</v>
      </c>
    </row>
    <row r="63" spans="1:14" s="3" customFormat="1" ht="19.5" customHeight="1" x14ac:dyDescent="0.25">
      <c r="A63" s="281">
        <v>54</v>
      </c>
      <c r="B63" s="264" t="s">
        <v>132</v>
      </c>
      <c r="C63" s="2">
        <v>1</v>
      </c>
      <c r="D63" s="2">
        <v>0</v>
      </c>
      <c r="E63" s="2">
        <v>13</v>
      </c>
      <c r="F63" s="125">
        <v>0</v>
      </c>
      <c r="G63" s="128">
        <v>14</v>
      </c>
      <c r="H63" s="120">
        <v>1</v>
      </c>
      <c r="I63" s="2">
        <v>2</v>
      </c>
      <c r="J63" s="2">
        <v>5</v>
      </c>
      <c r="K63" s="125">
        <v>0</v>
      </c>
      <c r="L63" s="128">
        <v>8</v>
      </c>
      <c r="M63" s="128">
        <v>0</v>
      </c>
      <c r="N63" s="134">
        <v>22</v>
      </c>
    </row>
    <row r="64" spans="1:14" s="3" customFormat="1" ht="19.5" customHeight="1" thickBot="1" x14ac:dyDescent="0.3">
      <c r="A64" s="281">
        <v>55</v>
      </c>
      <c r="B64" s="265" t="s">
        <v>180</v>
      </c>
      <c r="C64" s="90">
        <v>0</v>
      </c>
      <c r="D64" s="90">
        <v>0</v>
      </c>
      <c r="E64" s="90">
        <v>1</v>
      </c>
      <c r="F64" s="126">
        <v>0</v>
      </c>
      <c r="G64" s="129">
        <v>1</v>
      </c>
      <c r="H64" s="121">
        <v>0</v>
      </c>
      <c r="I64" s="90">
        <v>1</v>
      </c>
      <c r="J64" s="90">
        <v>5</v>
      </c>
      <c r="K64" s="126">
        <v>1</v>
      </c>
      <c r="L64" s="129">
        <v>7</v>
      </c>
      <c r="M64" s="129">
        <v>0</v>
      </c>
      <c r="N64" s="135">
        <v>8</v>
      </c>
    </row>
    <row r="65" spans="1:15" s="22" customFormat="1" ht="29.25" customHeight="1" thickBot="1" x14ac:dyDescent="0.3">
      <c r="A65" s="617" t="s">
        <v>0</v>
      </c>
      <c r="B65" s="618"/>
      <c r="C65" s="91">
        <v>60</v>
      </c>
      <c r="D65" s="91">
        <v>166</v>
      </c>
      <c r="E65" s="91">
        <v>344</v>
      </c>
      <c r="F65" s="137">
        <v>18</v>
      </c>
      <c r="G65" s="138">
        <v>588</v>
      </c>
      <c r="H65" s="91">
        <v>151</v>
      </c>
      <c r="I65" s="91">
        <v>124</v>
      </c>
      <c r="J65" s="91">
        <v>270</v>
      </c>
      <c r="K65" s="137">
        <v>75</v>
      </c>
      <c r="L65" s="138">
        <v>620</v>
      </c>
      <c r="M65" s="138">
        <v>7</v>
      </c>
      <c r="N65" s="21">
        <v>1215</v>
      </c>
    </row>
    <row r="66" spans="1:15" s="22" customFormat="1" ht="3" customHeight="1" x14ac:dyDescent="0.25">
      <c r="A66" s="272"/>
      <c r="B66" s="108"/>
      <c r="C66" s="109"/>
      <c r="D66" s="109"/>
      <c r="E66" s="109"/>
      <c r="F66" s="109"/>
      <c r="G66" s="109"/>
      <c r="H66" s="109"/>
      <c r="I66" s="109"/>
      <c r="J66" s="109"/>
      <c r="K66" s="109"/>
      <c r="L66" s="109"/>
      <c r="M66" s="109"/>
      <c r="N66" s="109"/>
    </row>
    <row r="67" spans="1:15" x14ac:dyDescent="0.25">
      <c r="A67" s="277" t="s">
        <v>108</v>
      </c>
    </row>
    <row r="69" spans="1:15" x14ac:dyDescent="0.25">
      <c r="O69" s="39"/>
    </row>
    <row r="70" spans="1:15" x14ac:dyDescent="0.25">
      <c r="O70" s="39"/>
    </row>
    <row r="71" spans="1:15" x14ac:dyDescent="0.25">
      <c r="O71" s="39"/>
    </row>
    <row r="72" spans="1:15" x14ac:dyDescent="0.25">
      <c r="O72" s="39"/>
    </row>
    <row r="74" spans="1:15" x14ac:dyDescent="0.25">
      <c r="O74" s="39"/>
    </row>
    <row r="75" spans="1:15" x14ac:dyDescent="0.25">
      <c r="O75" s="39"/>
    </row>
    <row r="76" spans="1:15" x14ac:dyDescent="0.25">
      <c r="O76" s="39"/>
    </row>
    <row r="78" spans="1:15" x14ac:dyDescent="0.25">
      <c r="O78" s="39"/>
    </row>
  </sheetData>
  <mergeCells count="7">
    <mergeCell ref="A65:B65"/>
    <mergeCell ref="N53:N54"/>
    <mergeCell ref="A1:N1"/>
    <mergeCell ref="A26:N26"/>
    <mergeCell ref="A52:N52"/>
    <mergeCell ref="N2:N3"/>
    <mergeCell ref="N27:N28"/>
  </mergeCells>
  <phoneticPr fontId="0" type="noConversion"/>
  <printOptions horizontalCentered="1"/>
  <pageMargins left="0.39370078740157483" right="0.39370078740157483" top="0.39370078740157483" bottom="0.39370078740157483" header="0.51181102362204722" footer="0.51181102362204722"/>
  <pageSetup paperSize="9" scale="94" orientation="landscape" r:id="rId1"/>
  <headerFooter alignWithMargins="0"/>
  <rowBreaks count="2" manualBreakCount="2">
    <brk id="25" max="16383" man="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opLeftCell="A49" zoomScaleNormal="100" zoomScaleSheetLayoutView="100" workbookViewId="0">
      <selection activeCell="G70" sqref="G70"/>
    </sheetView>
  </sheetViews>
  <sheetFormatPr defaultColWidth="9.109375" defaultRowHeight="13.2" x14ac:dyDescent="0.25"/>
  <cols>
    <col min="1" max="1" width="4" style="61" customWidth="1"/>
    <col min="2" max="2" width="30.44140625" style="24" customWidth="1"/>
    <col min="3" max="3" width="8.44140625" style="24" customWidth="1"/>
    <col min="4" max="4" width="9.44140625" style="24" customWidth="1"/>
    <col min="5" max="6" width="9.6640625" style="24" customWidth="1"/>
    <col min="7" max="8" width="8.44140625" style="24" customWidth="1"/>
    <col min="9" max="9" width="9.44140625" style="24" customWidth="1"/>
    <col min="10" max="11" width="9.6640625" style="24" customWidth="1"/>
    <col min="12" max="12" width="8.44140625" style="24" customWidth="1"/>
    <col min="13" max="13" width="11.33203125" style="24" customWidth="1"/>
    <col min="14" max="14" width="12.44140625" style="24" customWidth="1"/>
    <col min="15" max="16384" width="9.109375" style="24"/>
  </cols>
  <sheetData>
    <row r="1" spans="1:14" s="88" customFormat="1" ht="36" customHeight="1" thickBot="1" x14ac:dyDescent="0.3">
      <c r="A1" s="614" t="s">
        <v>227</v>
      </c>
      <c r="B1" s="614"/>
      <c r="C1" s="614"/>
      <c r="D1" s="614"/>
      <c r="E1" s="614"/>
      <c r="F1" s="614"/>
      <c r="G1" s="614"/>
      <c r="H1" s="614"/>
      <c r="I1" s="614"/>
      <c r="J1" s="614"/>
      <c r="K1" s="614"/>
      <c r="L1" s="614"/>
      <c r="M1" s="614"/>
      <c r="N1" s="614"/>
    </row>
    <row r="2" spans="1:14" s="88" customFormat="1" ht="31.5" customHeight="1" thickBot="1" x14ac:dyDescent="0.3">
      <c r="A2" s="266"/>
      <c r="B2" s="68"/>
      <c r="C2" s="78" t="s">
        <v>50</v>
      </c>
      <c r="D2" s="69"/>
      <c r="E2" s="69"/>
      <c r="F2" s="69"/>
      <c r="G2" s="70"/>
      <c r="H2" s="79" t="s">
        <v>44</v>
      </c>
      <c r="I2" s="80"/>
      <c r="J2" s="80"/>
      <c r="K2" s="80"/>
      <c r="L2" s="81"/>
      <c r="M2" s="82" t="s">
        <v>45</v>
      </c>
      <c r="N2" s="620" t="s">
        <v>30</v>
      </c>
    </row>
    <row r="3" spans="1:14" s="88" customFormat="1" ht="53.25" customHeight="1" thickBot="1" x14ac:dyDescent="0.3">
      <c r="A3" s="75" t="s">
        <v>15</v>
      </c>
      <c r="B3" s="75" t="s">
        <v>52</v>
      </c>
      <c r="C3" s="31" t="s">
        <v>49</v>
      </c>
      <c r="D3" s="31" t="s">
        <v>40</v>
      </c>
      <c r="E3" s="31" t="s">
        <v>41</v>
      </c>
      <c r="F3" s="86" t="s">
        <v>42</v>
      </c>
      <c r="G3" s="77" t="s">
        <v>30</v>
      </c>
      <c r="H3" s="87" t="s">
        <v>49</v>
      </c>
      <c r="I3" s="31" t="s">
        <v>40</v>
      </c>
      <c r="J3" s="31" t="s">
        <v>41</v>
      </c>
      <c r="K3" s="86" t="s">
        <v>42</v>
      </c>
      <c r="L3" s="77" t="s">
        <v>30</v>
      </c>
      <c r="M3" s="136" t="s">
        <v>51</v>
      </c>
      <c r="N3" s="621"/>
    </row>
    <row r="4" spans="1:14" s="3" customFormat="1" ht="21" customHeight="1" x14ac:dyDescent="0.25">
      <c r="A4" s="280">
        <v>1</v>
      </c>
      <c r="B4" s="273" t="s">
        <v>70</v>
      </c>
      <c r="C4" s="89">
        <v>2</v>
      </c>
      <c r="D4" s="89">
        <v>11</v>
      </c>
      <c r="E4" s="89">
        <v>9</v>
      </c>
      <c r="F4" s="124">
        <v>1</v>
      </c>
      <c r="G4" s="127">
        <v>23</v>
      </c>
      <c r="H4" s="119">
        <v>6</v>
      </c>
      <c r="I4" s="89">
        <v>6</v>
      </c>
      <c r="J4" s="89">
        <v>15</v>
      </c>
      <c r="K4" s="124">
        <v>1</v>
      </c>
      <c r="L4" s="127">
        <v>28</v>
      </c>
      <c r="M4" s="127">
        <v>0</v>
      </c>
      <c r="N4" s="133">
        <v>51</v>
      </c>
    </row>
    <row r="5" spans="1:14" s="3" customFormat="1" ht="19.5" customHeight="1" x14ac:dyDescent="0.25">
      <c r="A5" s="281">
        <v>2</v>
      </c>
      <c r="B5" s="264" t="s">
        <v>71</v>
      </c>
      <c r="C5" s="2">
        <v>2</v>
      </c>
      <c r="D5" s="2">
        <v>7</v>
      </c>
      <c r="E5" s="2">
        <v>2</v>
      </c>
      <c r="F5" s="125">
        <v>0</v>
      </c>
      <c r="G5" s="128">
        <v>11</v>
      </c>
      <c r="H5" s="120">
        <v>19</v>
      </c>
      <c r="I5" s="2">
        <v>5</v>
      </c>
      <c r="J5" s="2">
        <v>1</v>
      </c>
      <c r="K5" s="125">
        <v>3</v>
      </c>
      <c r="L5" s="128">
        <v>28</v>
      </c>
      <c r="M5" s="128">
        <v>0</v>
      </c>
      <c r="N5" s="134">
        <v>39</v>
      </c>
    </row>
    <row r="6" spans="1:14" s="3" customFormat="1" ht="19.5" customHeight="1" x14ac:dyDescent="0.25">
      <c r="A6" s="281">
        <v>3</v>
      </c>
      <c r="B6" s="264" t="s">
        <v>144</v>
      </c>
      <c r="C6" s="2">
        <v>7</v>
      </c>
      <c r="D6" s="2">
        <v>13</v>
      </c>
      <c r="E6" s="2">
        <v>18</v>
      </c>
      <c r="F6" s="125">
        <v>9</v>
      </c>
      <c r="G6" s="128">
        <v>47</v>
      </c>
      <c r="H6" s="120">
        <v>42</v>
      </c>
      <c r="I6" s="2">
        <v>37</v>
      </c>
      <c r="J6" s="2">
        <v>35</v>
      </c>
      <c r="K6" s="125">
        <v>17</v>
      </c>
      <c r="L6" s="128">
        <v>131</v>
      </c>
      <c r="M6" s="128">
        <v>2</v>
      </c>
      <c r="N6" s="134">
        <v>180</v>
      </c>
    </row>
    <row r="7" spans="1:14" s="3" customFormat="1" ht="19.5" customHeight="1" x14ac:dyDescent="0.25">
      <c r="A7" s="281">
        <v>4</v>
      </c>
      <c r="B7" s="264" t="s">
        <v>72</v>
      </c>
      <c r="C7" s="2">
        <v>5</v>
      </c>
      <c r="D7" s="2">
        <v>5</v>
      </c>
      <c r="E7" s="2">
        <v>10</v>
      </c>
      <c r="F7" s="125">
        <v>0</v>
      </c>
      <c r="G7" s="128">
        <v>20</v>
      </c>
      <c r="H7" s="120">
        <v>25</v>
      </c>
      <c r="I7" s="2">
        <v>7</v>
      </c>
      <c r="J7" s="2">
        <v>7</v>
      </c>
      <c r="K7" s="125">
        <v>8</v>
      </c>
      <c r="L7" s="128">
        <v>47</v>
      </c>
      <c r="M7" s="128">
        <v>0</v>
      </c>
      <c r="N7" s="134">
        <v>67</v>
      </c>
    </row>
    <row r="8" spans="1:14" s="3" customFormat="1" ht="19.5" customHeight="1" x14ac:dyDescent="0.25">
      <c r="A8" s="281">
        <v>5</v>
      </c>
      <c r="B8" s="264" t="s">
        <v>145</v>
      </c>
      <c r="C8" s="2">
        <v>2</v>
      </c>
      <c r="D8" s="2">
        <v>0</v>
      </c>
      <c r="E8" s="2">
        <v>3</v>
      </c>
      <c r="F8" s="125">
        <v>0</v>
      </c>
      <c r="G8" s="128">
        <v>5</v>
      </c>
      <c r="H8" s="120">
        <v>4</v>
      </c>
      <c r="I8" s="2">
        <v>3</v>
      </c>
      <c r="J8" s="2">
        <v>2</v>
      </c>
      <c r="K8" s="125">
        <v>2</v>
      </c>
      <c r="L8" s="128">
        <v>11</v>
      </c>
      <c r="M8" s="128">
        <v>0</v>
      </c>
      <c r="N8" s="134">
        <v>16</v>
      </c>
    </row>
    <row r="9" spans="1:14" s="3" customFormat="1" ht="19.5" customHeight="1" x14ac:dyDescent="0.25">
      <c r="A9" s="281">
        <v>6</v>
      </c>
      <c r="B9" s="264" t="s">
        <v>146</v>
      </c>
      <c r="C9" s="2">
        <v>3</v>
      </c>
      <c r="D9" s="2">
        <v>2</v>
      </c>
      <c r="E9" s="2">
        <v>7</v>
      </c>
      <c r="F9" s="125">
        <v>1</v>
      </c>
      <c r="G9" s="128">
        <v>13</v>
      </c>
      <c r="H9" s="120">
        <v>16</v>
      </c>
      <c r="I9" s="2">
        <v>8</v>
      </c>
      <c r="J9" s="2">
        <v>10</v>
      </c>
      <c r="K9" s="125">
        <v>7</v>
      </c>
      <c r="L9" s="128">
        <v>41</v>
      </c>
      <c r="M9" s="128">
        <v>4</v>
      </c>
      <c r="N9" s="134">
        <v>58</v>
      </c>
    </row>
    <row r="10" spans="1:14" s="3" customFormat="1" ht="19.5" customHeight="1" x14ac:dyDescent="0.25">
      <c r="A10" s="281">
        <v>7</v>
      </c>
      <c r="B10" s="264" t="s">
        <v>147</v>
      </c>
      <c r="C10" s="2">
        <v>4</v>
      </c>
      <c r="D10" s="2">
        <v>9</v>
      </c>
      <c r="E10" s="2">
        <v>6</v>
      </c>
      <c r="F10" s="125">
        <v>0</v>
      </c>
      <c r="G10" s="128">
        <v>19</v>
      </c>
      <c r="H10" s="120">
        <v>33</v>
      </c>
      <c r="I10" s="2">
        <v>10</v>
      </c>
      <c r="J10" s="2">
        <v>11</v>
      </c>
      <c r="K10" s="125">
        <v>3</v>
      </c>
      <c r="L10" s="128">
        <v>57</v>
      </c>
      <c r="M10" s="128">
        <v>1</v>
      </c>
      <c r="N10" s="134">
        <v>77</v>
      </c>
    </row>
    <row r="11" spans="1:14" s="3" customFormat="1" ht="19.5" customHeight="1" x14ac:dyDescent="0.25">
      <c r="A11" s="281">
        <v>8</v>
      </c>
      <c r="B11" s="264" t="s">
        <v>148</v>
      </c>
      <c r="C11" s="2">
        <v>2</v>
      </c>
      <c r="D11" s="2">
        <v>2</v>
      </c>
      <c r="E11" s="2">
        <v>7</v>
      </c>
      <c r="F11" s="125">
        <v>0</v>
      </c>
      <c r="G11" s="128">
        <v>11</v>
      </c>
      <c r="H11" s="120">
        <v>9</v>
      </c>
      <c r="I11" s="2">
        <v>3</v>
      </c>
      <c r="J11" s="2">
        <v>4</v>
      </c>
      <c r="K11" s="125">
        <v>3</v>
      </c>
      <c r="L11" s="128">
        <v>19</v>
      </c>
      <c r="M11" s="128">
        <v>0</v>
      </c>
      <c r="N11" s="134">
        <v>30</v>
      </c>
    </row>
    <row r="12" spans="1:14" s="3" customFormat="1" ht="19.5" customHeight="1" x14ac:dyDescent="0.25">
      <c r="A12" s="281">
        <v>9</v>
      </c>
      <c r="B12" s="264" t="s">
        <v>149</v>
      </c>
      <c r="C12" s="2">
        <v>0</v>
      </c>
      <c r="D12" s="2">
        <v>0</v>
      </c>
      <c r="E12" s="2">
        <v>0</v>
      </c>
      <c r="F12" s="125">
        <v>0</v>
      </c>
      <c r="G12" s="128">
        <v>0</v>
      </c>
      <c r="H12" s="120">
        <v>0</v>
      </c>
      <c r="I12" s="2">
        <v>0</v>
      </c>
      <c r="J12" s="2">
        <v>1</v>
      </c>
      <c r="K12" s="125">
        <v>0</v>
      </c>
      <c r="L12" s="128">
        <v>1</v>
      </c>
      <c r="M12" s="128">
        <v>0</v>
      </c>
      <c r="N12" s="134">
        <v>1</v>
      </c>
    </row>
    <row r="13" spans="1:14" s="3" customFormat="1" ht="19.5" customHeight="1" x14ac:dyDescent="0.25">
      <c r="A13" s="281">
        <v>10</v>
      </c>
      <c r="B13" s="264" t="s">
        <v>150</v>
      </c>
      <c r="C13" s="2">
        <v>8</v>
      </c>
      <c r="D13" s="2">
        <v>14</v>
      </c>
      <c r="E13" s="2">
        <v>12</v>
      </c>
      <c r="F13" s="125">
        <v>3</v>
      </c>
      <c r="G13" s="128">
        <v>37</v>
      </c>
      <c r="H13" s="120">
        <v>35</v>
      </c>
      <c r="I13" s="2">
        <v>15</v>
      </c>
      <c r="J13" s="2">
        <v>12</v>
      </c>
      <c r="K13" s="125">
        <v>7</v>
      </c>
      <c r="L13" s="128">
        <v>69</v>
      </c>
      <c r="M13" s="128">
        <v>1</v>
      </c>
      <c r="N13" s="134">
        <v>107</v>
      </c>
    </row>
    <row r="14" spans="1:14" s="3" customFormat="1" ht="19.5" customHeight="1" x14ac:dyDescent="0.25">
      <c r="A14" s="281">
        <v>11</v>
      </c>
      <c r="B14" s="264" t="s">
        <v>151</v>
      </c>
      <c r="C14" s="2">
        <v>1</v>
      </c>
      <c r="D14" s="2">
        <v>1</v>
      </c>
      <c r="E14" s="2">
        <v>1</v>
      </c>
      <c r="F14" s="125">
        <v>0</v>
      </c>
      <c r="G14" s="128">
        <v>3</v>
      </c>
      <c r="H14" s="120">
        <v>14</v>
      </c>
      <c r="I14" s="2">
        <v>3</v>
      </c>
      <c r="J14" s="2">
        <v>1</v>
      </c>
      <c r="K14" s="125">
        <v>1</v>
      </c>
      <c r="L14" s="128">
        <v>19</v>
      </c>
      <c r="M14" s="128">
        <v>0</v>
      </c>
      <c r="N14" s="134">
        <v>22</v>
      </c>
    </row>
    <row r="15" spans="1:14" s="3" customFormat="1" ht="19.5" customHeight="1" x14ac:dyDescent="0.25">
      <c r="A15" s="281">
        <v>12</v>
      </c>
      <c r="B15" s="264" t="s">
        <v>133</v>
      </c>
      <c r="C15" s="2">
        <v>1</v>
      </c>
      <c r="D15" s="2">
        <v>5</v>
      </c>
      <c r="E15" s="2">
        <v>7</v>
      </c>
      <c r="F15" s="125">
        <v>0</v>
      </c>
      <c r="G15" s="128">
        <v>13</v>
      </c>
      <c r="H15" s="120">
        <v>32</v>
      </c>
      <c r="I15" s="2">
        <v>8</v>
      </c>
      <c r="J15" s="2">
        <v>9</v>
      </c>
      <c r="K15" s="125">
        <v>2</v>
      </c>
      <c r="L15" s="128">
        <v>51</v>
      </c>
      <c r="M15" s="128">
        <v>1</v>
      </c>
      <c r="N15" s="134">
        <v>65</v>
      </c>
    </row>
    <row r="16" spans="1:14" s="3" customFormat="1" ht="19.5" customHeight="1" x14ac:dyDescent="0.25">
      <c r="A16" s="281">
        <v>13</v>
      </c>
      <c r="B16" s="264" t="s">
        <v>152</v>
      </c>
      <c r="C16" s="2">
        <v>0</v>
      </c>
      <c r="D16" s="2">
        <v>0</v>
      </c>
      <c r="E16" s="2">
        <v>0</v>
      </c>
      <c r="F16" s="125">
        <v>0</v>
      </c>
      <c r="G16" s="128">
        <v>0</v>
      </c>
      <c r="H16" s="120">
        <v>1</v>
      </c>
      <c r="I16" s="2">
        <v>1</v>
      </c>
      <c r="J16" s="2">
        <v>0</v>
      </c>
      <c r="K16" s="125">
        <v>0</v>
      </c>
      <c r="L16" s="128">
        <v>2</v>
      </c>
      <c r="M16" s="128">
        <v>0</v>
      </c>
      <c r="N16" s="134">
        <v>2</v>
      </c>
    </row>
    <row r="17" spans="1:14" s="3" customFormat="1" ht="19.5" customHeight="1" x14ac:dyDescent="0.25">
      <c r="A17" s="281">
        <v>14</v>
      </c>
      <c r="B17" s="264" t="s">
        <v>153</v>
      </c>
      <c r="C17" s="2">
        <v>0</v>
      </c>
      <c r="D17" s="2">
        <v>1</v>
      </c>
      <c r="E17" s="2">
        <v>0</v>
      </c>
      <c r="F17" s="125">
        <v>0</v>
      </c>
      <c r="G17" s="128">
        <v>1</v>
      </c>
      <c r="H17" s="120">
        <v>4</v>
      </c>
      <c r="I17" s="2">
        <v>1</v>
      </c>
      <c r="J17" s="2">
        <v>2</v>
      </c>
      <c r="K17" s="125">
        <v>0</v>
      </c>
      <c r="L17" s="128">
        <v>7</v>
      </c>
      <c r="M17" s="128">
        <v>0</v>
      </c>
      <c r="N17" s="134">
        <v>8</v>
      </c>
    </row>
    <row r="18" spans="1:14" s="3" customFormat="1" ht="19.5" customHeight="1" x14ac:dyDescent="0.25">
      <c r="A18" s="281">
        <v>15</v>
      </c>
      <c r="B18" s="264" t="s">
        <v>73</v>
      </c>
      <c r="C18" s="2">
        <v>1</v>
      </c>
      <c r="D18" s="2">
        <v>2</v>
      </c>
      <c r="E18" s="2">
        <v>1</v>
      </c>
      <c r="F18" s="125">
        <v>0</v>
      </c>
      <c r="G18" s="128">
        <v>4</v>
      </c>
      <c r="H18" s="120">
        <v>7</v>
      </c>
      <c r="I18" s="2">
        <v>2</v>
      </c>
      <c r="J18" s="2">
        <v>3</v>
      </c>
      <c r="K18" s="125">
        <v>1</v>
      </c>
      <c r="L18" s="128">
        <v>13</v>
      </c>
      <c r="M18" s="128">
        <v>0</v>
      </c>
      <c r="N18" s="134">
        <v>17</v>
      </c>
    </row>
    <row r="19" spans="1:14" s="3" customFormat="1" ht="19.5" customHeight="1" x14ac:dyDescent="0.25">
      <c r="A19" s="281">
        <v>16</v>
      </c>
      <c r="B19" s="264" t="s">
        <v>154</v>
      </c>
      <c r="C19" s="2">
        <v>1</v>
      </c>
      <c r="D19" s="2">
        <v>0</v>
      </c>
      <c r="E19" s="2">
        <v>1</v>
      </c>
      <c r="F19" s="125">
        <v>0</v>
      </c>
      <c r="G19" s="128">
        <v>2</v>
      </c>
      <c r="H19" s="120">
        <v>7</v>
      </c>
      <c r="I19" s="2">
        <v>4</v>
      </c>
      <c r="J19" s="2">
        <v>0</v>
      </c>
      <c r="K19" s="125">
        <v>0</v>
      </c>
      <c r="L19" s="128">
        <v>11</v>
      </c>
      <c r="M19" s="128">
        <v>0</v>
      </c>
      <c r="N19" s="134">
        <v>13</v>
      </c>
    </row>
    <row r="20" spans="1:14" s="3" customFormat="1" ht="19.5" customHeight="1" x14ac:dyDescent="0.25">
      <c r="A20" s="281">
        <v>17</v>
      </c>
      <c r="B20" s="264" t="s">
        <v>155</v>
      </c>
      <c r="C20" s="2">
        <v>0</v>
      </c>
      <c r="D20" s="2">
        <v>0</v>
      </c>
      <c r="E20" s="2">
        <v>0</v>
      </c>
      <c r="F20" s="125">
        <v>0</v>
      </c>
      <c r="G20" s="128">
        <v>0</v>
      </c>
      <c r="H20" s="120">
        <v>0</v>
      </c>
      <c r="I20" s="2">
        <v>0</v>
      </c>
      <c r="J20" s="2">
        <v>0</v>
      </c>
      <c r="K20" s="125">
        <v>0</v>
      </c>
      <c r="L20" s="128">
        <v>0</v>
      </c>
      <c r="M20" s="128">
        <v>0</v>
      </c>
      <c r="N20" s="134">
        <v>0</v>
      </c>
    </row>
    <row r="21" spans="1:14" s="3" customFormat="1" ht="19.5" customHeight="1" x14ac:dyDescent="0.25">
      <c r="A21" s="281">
        <v>18</v>
      </c>
      <c r="B21" s="264" t="s">
        <v>131</v>
      </c>
      <c r="C21" s="2">
        <v>0</v>
      </c>
      <c r="D21" s="2">
        <v>2</v>
      </c>
      <c r="E21" s="2">
        <v>0</v>
      </c>
      <c r="F21" s="125">
        <v>0</v>
      </c>
      <c r="G21" s="128">
        <v>2</v>
      </c>
      <c r="H21" s="120">
        <v>0</v>
      </c>
      <c r="I21" s="2">
        <v>0</v>
      </c>
      <c r="J21" s="2">
        <v>0</v>
      </c>
      <c r="K21" s="125">
        <v>0</v>
      </c>
      <c r="L21" s="128">
        <v>0</v>
      </c>
      <c r="M21" s="128">
        <v>0</v>
      </c>
      <c r="N21" s="134">
        <v>2</v>
      </c>
    </row>
    <row r="22" spans="1:14" s="3" customFormat="1" ht="19.5" customHeight="1" x14ac:dyDescent="0.25">
      <c r="A22" s="281">
        <v>19</v>
      </c>
      <c r="B22" s="264" t="s">
        <v>156</v>
      </c>
      <c r="C22" s="2">
        <v>0</v>
      </c>
      <c r="D22" s="2">
        <v>0</v>
      </c>
      <c r="E22" s="2">
        <v>0</v>
      </c>
      <c r="F22" s="125">
        <v>0</v>
      </c>
      <c r="G22" s="128">
        <v>0</v>
      </c>
      <c r="H22" s="120">
        <v>0</v>
      </c>
      <c r="I22" s="2">
        <v>0</v>
      </c>
      <c r="J22" s="2">
        <v>0</v>
      </c>
      <c r="K22" s="125">
        <v>0</v>
      </c>
      <c r="L22" s="128">
        <v>0</v>
      </c>
      <c r="M22" s="128">
        <v>0</v>
      </c>
      <c r="N22" s="134">
        <v>0</v>
      </c>
    </row>
    <row r="23" spans="1:14" s="3" customFormat="1" ht="19.5" customHeight="1" x14ac:dyDescent="0.25">
      <c r="A23" s="281">
        <v>20</v>
      </c>
      <c r="B23" s="264" t="s">
        <v>74</v>
      </c>
      <c r="C23" s="2">
        <v>0</v>
      </c>
      <c r="D23" s="2">
        <v>1</v>
      </c>
      <c r="E23" s="2">
        <v>0</v>
      </c>
      <c r="F23" s="125">
        <v>0</v>
      </c>
      <c r="G23" s="128">
        <v>1</v>
      </c>
      <c r="H23" s="120">
        <v>0</v>
      </c>
      <c r="I23" s="2">
        <v>0</v>
      </c>
      <c r="J23" s="2">
        <v>0</v>
      </c>
      <c r="K23" s="125">
        <v>0</v>
      </c>
      <c r="L23" s="128">
        <v>0</v>
      </c>
      <c r="M23" s="128">
        <v>0</v>
      </c>
      <c r="N23" s="134">
        <v>1</v>
      </c>
    </row>
    <row r="24" spans="1:14" s="3" customFormat="1" ht="19.5" customHeight="1" x14ac:dyDescent="0.25">
      <c r="A24" s="281">
        <v>21</v>
      </c>
      <c r="B24" s="264" t="s">
        <v>75</v>
      </c>
      <c r="C24" s="2">
        <v>1</v>
      </c>
      <c r="D24" s="2">
        <v>0</v>
      </c>
      <c r="E24" s="2">
        <v>0</v>
      </c>
      <c r="F24" s="125">
        <v>0</v>
      </c>
      <c r="G24" s="128">
        <v>1</v>
      </c>
      <c r="H24" s="120">
        <v>3</v>
      </c>
      <c r="I24" s="2">
        <v>0</v>
      </c>
      <c r="J24" s="2">
        <v>3</v>
      </c>
      <c r="K24" s="125">
        <v>0</v>
      </c>
      <c r="L24" s="128">
        <v>6</v>
      </c>
      <c r="M24" s="128">
        <v>0</v>
      </c>
      <c r="N24" s="134">
        <v>7</v>
      </c>
    </row>
    <row r="25" spans="1:14" s="3" customFormat="1" ht="19.5" customHeight="1" thickBot="1" x14ac:dyDescent="0.3">
      <c r="A25" s="282">
        <v>22</v>
      </c>
      <c r="B25" s="265" t="s">
        <v>157</v>
      </c>
      <c r="C25" s="90">
        <v>0</v>
      </c>
      <c r="D25" s="90">
        <v>0</v>
      </c>
      <c r="E25" s="90">
        <v>0</v>
      </c>
      <c r="F25" s="126">
        <v>0</v>
      </c>
      <c r="G25" s="129">
        <v>0</v>
      </c>
      <c r="H25" s="121">
        <v>5</v>
      </c>
      <c r="I25" s="90">
        <v>0</v>
      </c>
      <c r="J25" s="90">
        <v>1</v>
      </c>
      <c r="K25" s="126">
        <v>0</v>
      </c>
      <c r="L25" s="129">
        <v>6</v>
      </c>
      <c r="M25" s="129">
        <v>0</v>
      </c>
      <c r="N25" s="135">
        <v>6</v>
      </c>
    </row>
    <row r="26" spans="1:14" s="88" customFormat="1" ht="36" customHeight="1" thickBot="1" x14ac:dyDescent="0.3">
      <c r="A26" s="619" t="s">
        <v>228</v>
      </c>
      <c r="B26" s="619"/>
      <c r="C26" s="619"/>
      <c r="D26" s="619"/>
      <c r="E26" s="619"/>
      <c r="F26" s="619"/>
      <c r="G26" s="619"/>
      <c r="H26" s="619"/>
      <c r="I26" s="619"/>
      <c r="J26" s="619"/>
      <c r="K26" s="619"/>
      <c r="L26" s="619"/>
      <c r="M26" s="619"/>
      <c r="N26" s="619"/>
    </row>
    <row r="27" spans="1:14" s="88" customFormat="1" ht="24.75" customHeight="1" thickBot="1" x14ac:dyDescent="0.3">
      <c r="A27" s="266"/>
      <c r="B27" s="68"/>
      <c r="C27" s="78" t="s">
        <v>50</v>
      </c>
      <c r="D27" s="69"/>
      <c r="E27" s="69"/>
      <c r="F27" s="69"/>
      <c r="G27" s="70"/>
      <c r="H27" s="79" t="s">
        <v>44</v>
      </c>
      <c r="I27" s="80"/>
      <c r="J27" s="80"/>
      <c r="K27" s="80"/>
      <c r="L27" s="139"/>
      <c r="M27" s="82" t="s">
        <v>45</v>
      </c>
      <c r="N27" s="620" t="s">
        <v>30</v>
      </c>
    </row>
    <row r="28" spans="1:14" s="88" customFormat="1" ht="47.25" customHeight="1" thickBot="1" x14ac:dyDescent="0.3">
      <c r="A28" s="75" t="s">
        <v>15</v>
      </c>
      <c r="B28" s="75" t="s">
        <v>52</v>
      </c>
      <c r="C28" s="31" t="s">
        <v>49</v>
      </c>
      <c r="D28" s="31" t="s">
        <v>40</v>
      </c>
      <c r="E28" s="31" t="s">
        <v>41</v>
      </c>
      <c r="F28" s="86" t="s">
        <v>42</v>
      </c>
      <c r="G28" s="77" t="s">
        <v>30</v>
      </c>
      <c r="H28" s="50" t="s">
        <v>49</v>
      </c>
      <c r="I28" s="31" t="s">
        <v>40</v>
      </c>
      <c r="J28" s="31" t="s">
        <v>41</v>
      </c>
      <c r="K28" s="32" t="s">
        <v>42</v>
      </c>
      <c r="L28" s="77" t="s">
        <v>30</v>
      </c>
      <c r="M28" s="136" t="s">
        <v>51</v>
      </c>
      <c r="N28" s="621"/>
    </row>
    <row r="29" spans="1:14" s="3" customFormat="1" ht="19.5" customHeight="1" x14ac:dyDescent="0.25">
      <c r="A29" s="278">
        <v>23</v>
      </c>
      <c r="B29" s="273" t="s">
        <v>129</v>
      </c>
      <c r="C29" s="89">
        <v>0</v>
      </c>
      <c r="D29" s="89">
        <v>1</v>
      </c>
      <c r="E29" s="89">
        <v>0</v>
      </c>
      <c r="F29" s="124">
        <v>0</v>
      </c>
      <c r="G29" s="127">
        <v>1</v>
      </c>
      <c r="H29" s="122">
        <v>2</v>
      </c>
      <c r="I29" s="89">
        <v>0</v>
      </c>
      <c r="J29" s="89">
        <v>0</v>
      </c>
      <c r="K29" s="141">
        <v>0</v>
      </c>
      <c r="L29" s="127">
        <v>2</v>
      </c>
      <c r="M29" s="127">
        <v>0</v>
      </c>
      <c r="N29" s="133">
        <v>3</v>
      </c>
    </row>
    <row r="30" spans="1:14" s="3" customFormat="1" ht="19.5" customHeight="1" x14ac:dyDescent="0.25">
      <c r="A30" s="157">
        <v>24</v>
      </c>
      <c r="B30" s="264" t="s">
        <v>128</v>
      </c>
      <c r="C30" s="2">
        <v>0</v>
      </c>
      <c r="D30" s="2">
        <v>0</v>
      </c>
      <c r="E30" s="2">
        <v>1</v>
      </c>
      <c r="F30" s="125">
        <v>0</v>
      </c>
      <c r="G30" s="128">
        <v>1</v>
      </c>
      <c r="H30" s="85">
        <v>3</v>
      </c>
      <c r="I30" s="2">
        <v>0</v>
      </c>
      <c r="J30" s="2">
        <v>2</v>
      </c>
      <c r="K30" s="142">
        <v>0</v>
      </c>
      <c r="L30" s="128">
        <v>5</v>
      </c>
      <c r="M30" s="128">
        <v>0</v>
      </c>
      <c r="N30" s="134">
        <v>6</v>
      </c>
    </row>
    <row r="31" spans="1:14" s="3" customFormat="1" ht="19.5" customHeight="1" x14ac:dyDescent="0.25">
      <c r="A31" s="157">
        <v>25</v>
      </c>
      <c r="B31" s="264" t="s">
        <v>158</v>
      </c>
      <c r="C31" s="2">
        <v>0</v>
      </c>
      <c r="D31" s="2">
        <v>1</v>
      </c>
      <c r="E31" s="2">
        <v>0</v>
      </c>
      <c r="F31" s="125">
        <v>0</v>
      </c>
      <c r="G31" s="128">
        <v>1</v>
      </c>
      <c r="H31" s="85">
        <v>1</v>
      </c>
      <c r="I31" s="2">
        <v>0</v>
      </c>
      <c r="J31" s="2">
        <v>0</v>
      </c>
      <c r="K31" s="142">
        <v>0</v>
      </c>
      <c r="L31" s="128">
        <v>1</v>
      </c>
      <c r="M31" s="128">
        <v>0</v>
      </c>
      <c r="N31" s="134">
        <v>2</v>
      </c>
    </row>
    <row r="32" spans="1:14" s="3" customFormat="1" ht="19.5" customHeight="1" x14ac:dyDescent="0.25">
      <c r="A32" s="157">
        <v>26</v>
      </c>
      <c r="B32" s="264" t="s">
        <v>159</v>
      </c>
      <c r="C32" s="2">
        <v>0</v>
      </c>
      <c r="D32" s="2">
        <v>0</v>
      </c>
      <c r="E32" s="2">
        <v>0</v>
      </c>
      <c r="F32" s="125">
        <v>0</v>
      </c>
      <c r="G32" s="128">
        <v>0</v>
      </c>
      <c r="H32" s="85">
        <v>1</v>
      </c>
      <c r="I32" s="2">
        <v>0</v>
      </c>
      <c r="J32" s="2">
        <v>0</v>
      </c>
      <c r="K32" s="142">
        <v>0</v>
      </c>
      <c r="L32" s="128">
        <v>1</v>
      </c>
      <c r="M32" s="128">
        <v>0</v>
      </c>
      <c r="N32" s="134">
        <v>1</v>
      </c>
    </row>
    <row r="33" spans="1:14" s="3" customFormat="1" ht="19.5" customHeight="1" x14ac:dyDescent="0.25">
      <c r="A33" s="157">
        <v>27</v>
      </c>
      <c r="B33" s="264" t="s">
        <v>160</v>
      </c>
      <c r="C33" s="2">
        <v>0</v>
      </c>
      <c r="D33" s="2">
        <v>0</v>
      </c>
      <c r="E33" s="2">
        <v>0</v>
      </c>
      <c r="F33" s="125">
        <v>0</v>
      </c>
      <c r="G33" s="128">
        <v>0</v>
      </c>
      <c r="H33" s="85">
        <v>0</v>
      </c>
      <c r="I33" s="2">
        <v>2</v>
      </c>
      <c r="J33" s="2">
        <v>0</v>
      </c>
      <c r="K33" s="142">
        <v>0</v>
      </c>
      <c r="L33" s="128">
        <v>2</v>
      </c>
      <c r="M33" s="128">
        <v>0</v>
      </c>
      <c r="N33" s="134">
        <v>2</v>
      </c>
    </row>
    <row r="34" spans="1:14" s="3" customFormat="1" ht="19.5" customHeight="1" x14ac:dyDescent="0.25">
      <c r="A34" s="157">
        <v>28</v>
      </c>
      <c r="B34" s="264" t="s">
        <v>161</v>
      </c>
      <c r="C34" s="2">
        <v>0</v>
      </c>
      <c r="D34" s="2">
        <v>0</v>
      </c>
      <c r="E34" s="2">
        <v>0</v>
      </c>
      <c r="F34" s="125">
        <v>0</v>
      </c>
      <c r="G34" s="128">
        <v>0</v>
      </c>
      <c r="H34" s="85">
        <v>0</v>
      </c>
      <c r="I34" s="2">
        <v>1</v>
      </c>
      <c r="J34" s="2">
        <v>0</v>
      </c>
      <c r="K34" s="142">
        <v>0</v>
      </c>
      <c r="L34" s="128">
        <v>1</v>
      </c>
      <c r="M34" s="128">
        <v>0</v>
      </c>
      <c r="N34" s="134">
        <v>1</v>
      </c>
    </row>
    <row r="35" spans="1:14" s="3" customFormat="1" ht="19.5" customHeight="1" x14ac:dyDescent="0.25">
      <c r="A35" s="157">
        <v>29</v>
      </c>
      <c r="B35" s="264" t="s">
        <v>162</v>
      </c>
      <c r="C35" s="2">
        <v>0</v>
      </c>
      <c r="D35" s="2">
        <v>5</v>
      </c>
      <c r="E35" s="2">
        <v>3</v>
      </c>
      <c r="F35" s="125">
        <v>1</v>
      </c>
      <c r="G35" s="128">
        <v>9</v>
      </c>
      <c r="H35" s="85">
        <v>7</v>
      </c>
      <c r="I35" s="2">
        <v>0</v>
      </c>
      <c r="J35" s="2">
        <v>0</v>
      </c>
      <c r="K35" s="142">
        <v>0</v>
      </c>
      <c r="L35" s="128">
        <v>7</v>
      </c>
      <c r="M35" s="128">
        <v>0</v>
      </c>
      <c r="N35" s="134">
        <v>16</v>
      </c>
    </row>
    <row r="36" spans="1:14" s="3" customFormat="1" ht="19.5" customHeight="1" x14ac:dyDescent="0.25">
      <c r="A36" s="157">
        <v>30</v>
      </c>
      <c r="B36" s="264" t="s">
        <v>163</v>
      </c>
      <c r="C36" s="2">
        <v>2</v>
      </c>
      <c r="D36" s="2">
        <v>0</v>
      </c>
      <c r="E36" s="2">
        <v>0</v>
      </c>
      <c r="F36" s="125">
        <v>0</v>
      </c>
      <c r="G36" s="128">
        <v>2</v>
      </c>
      <c r="H36" s="85">
        <v>2</v>
      </c>
      <c r="I36" s="2">
        <v>0</v>
      </c>
      <c r="J36" s="2">
        <v>0</v>
      </c>
      <c r="K36" s="142">
        <v>0</v>
      </c>
      <c r="L36" s="128">
        <v>2</v>
      </c>
      <c r="M36" s="128">
        <v>0</v>
      </c>
      <c r="N36" s="134">
        <v>4</v>
      </c>
    </row>
    <row r="37" spans="1:14" s="3" customFormat="1" ht="19.5" customHeight="1" x14ac:dyDescent="0.25">
      <c r="A37" s="157">
        <v>31</v>
      </c>
      <c r="B37" s="264" t="s">
        <v>164</v>
      </c>
      <c r="C37" s="2">
        <v>2</v>
      </c>
      <c r="D37" s="2">
        <v>1</v>
      </c>
      <c r="E37" s="2">
        <v>1</v>
      </c>
      <c r="F37" s="125">
        <v>0</v>
      </c>
      <c r="G37" s="128">
        <v>4</v>
      </c>
      <c r="H37" s="85">
        <v>7</v>
      </c>
      <c r="I37" s="2">
        <v>1</v>
      </c>
      <c r="J37" s="2">
        <v>0</v>
      </c>
      <c r="K37" s="142">
        <v>0</v>
      </c>
      <c r="L37" s="128">
        <v>8</v>
      </c>
      <c r="M37" s="128">
        <v>0</v>
      </c>
      <c r="N37" s="134">
        <v>12</v>
      </c>
    </row>
    <row r="38" spans="1:14" s="3" customFormat="1" ht="19.5" customHeight="1" x14ac:dyDescent="0.25">
      <c r="A38" s="157">
        <v>32</v>
      </c>
      <c r="B38" s="264" t="s">
        <v>165</v>
      </c>
      <c r="C38" s="2">
        <v>1</v>
      </c>
      <c r="D38" s="2">
        <v>1</v>
      </c>
      <c r="E38" s="2">
        <v>1</v>
      </c>
      <c r="F38" s="125">
        <v>0</v>
      </c>
      <c r="G38" s="128">
        <v>3</v>
      </c>
      <c r="H38" s="85">
        <v>8</v>
      </c>
      <c r="I38" s="2">
        <v>3</v>
      </c>
      <c r="J38" s="2">
        <v>2</v>
      </c>
      <c r="K38" s="142">
        <v>0</v>
      </c>
      <c r="L38" s="128">
        <v>13</v>
      </c>
      <c r="M38" s="128">
        <v>0</v>
      </c>
      <c r="N38" s="134">
        <v>16</v>
      </c>
    </row>
    <row r="39" spans="1:14" s="3" customFormat="1" ht="19.5" customHeight="1" x14ac:dyDescent="0.25">
      <c r="A39" s="157">
        <v>33</v>
      </c>
      <c r="B39" s="264" t="s">
        <v>166</v>
      </c>
      <c r="C39" s="2">
        <v>2</v>
      </c>
      <c r="D39" s="2">
        <v>3</v>
      </c>
      <c r="E39" s="2">
        <v>1</v>
      </c>
      <c r="F39" s="125">
        <v>0</v>
      </c>
      <c r="G39" s="128">
        <v>6</v>
      </c>
      <c r="H39" s="85">
        <v>11</v>
      </c>
      <c r="I39" s="2">
        <v>5</v>
      </c>
      <c r="J39" s="2">
        <v>9</v>
      </c>
      <c r="K39" s="142">
        <v>5</v>
      </c>
      <c r="L39" s="128">
        <v>30</v>
      </c>
      <c r="M39" s="128">
        <v>0</v>
      </c>
      <c r="N39" s="134">
        <v>36</v>
      </c>
    </row>
    <row r="40" spans="1:14" s="3" customFormat="1" ht="19.5" customHeight="1" x14ac:dyDescent="0.25">
      <c r="A40" s="157">
        <v>34</v>
      </c>
      <c r="B40" s="264" t="s">
        <v>125</v>
      </c>
      <c r="C40" s="2">
        <v>7</v>
      </c>
      <c r="D40" s="2">
        <v>17</v>
      </c>
      <c r="E40" s="2">
        <v>17</v>
      </c>
      <c r="F40" s="125">
        <v>2</v>
      </c>
      <c r="G40" s="128">
        <v>43</v>
      </c>
      <c r="H40" s="85">
        <v>7</v>
      </c>
      <c r="I40" s="2">
        <v>9</v>
      </c>
      <c r="J40" s="2">
        <v>7</v>
      </c>
      <c r="K40" s="142">
        <v>1</v>
      </c>
      <c r="L40" s="128">
        <v>24</v>
      </c>
      <c r="M40" s="128">
        <v>0</v>
      </c>
      <c r="N40" s="134">
        <v>67</v>
      </c>
    </row>
    <row r="41" spans="1:14" s="3" customFormat="1" ht="19.5" customHeight="1" x14ac:dyDescent="0.25">
      <c r="A41" s="157">
        <v>35</v>
      </c>
      <c r="B41" s="264" t="s">
        <v>126</v>
      </c>
      <c r="C41" s="2">
        <v>3</v>
      </c>
      <c r="D41" s="2">
        <v>7</v>
      </c>
      <c r="E41" s="2">
        <v>3</v>
      </c>
      <c r="F41" s="125">
        <v>0</v>
      </c>
      <c r="G41" s="128">
        <v>13</v>
      </c>
      <c r="H41" s="85">
        <v>14</v>
      </c>
      <c r="I41" s="2">
        <v>4</v>
      </c>
      <c r="J41" s="2">
        <v>5</v>
      </c>
      <c r="K41" s="142">
        <v>1</v>
      </c>
      <c r="L41" s="128">
        <v>24</v>
      </c>
      <c r="M41" s="128">
        <v>0</v>
      </c>
      <c r="N41" s="134">
        <v>37</v>
      </c>
    </row>
    <row r="42" spans="1:14" s="3" customFormat="1" ht="19.5" customHeight="1" x14ac:dyDescent="0.25">
      <c r="A42" s="157">
        <v>36</v>
      </c>
      <c r="B42" s="264" t="s">
        <v>167</v>
      </c>
      <c r="C42" s="2">
        <v>1</v>
      </c>
      <c r="D42" s="2">
        <v>2</v>
      </c>
      <c r="E42" s="2">
        <v>2</v>
      </c>
      <c r="F42" s="125">
        <v>0</v>
      </c>
      <c r="G42" s="128">
        <v>5</v>
      </c>
      <c r="H42" s="85">
        <v>12</v>
      </c>
      <c r="I42" s="2">
        <v>1</v>
      </c>
      <c r="J42" s="2">
        <v>1</v>
      </c>
      <c r="K42" s="142">
        <v>0</v>
      </c>
      <c r="L42" s="128">
        <v>14</v>
      </c>
      <c r="M42" s="128">
        <v>0</v>
      </c>
      <c r="N42" s="134">
        <v>19</v>
      </c>
    </row>
    <row r="43" spans="1:14" s="3" customFormat="1" ht="19.5" customHeight="1" x14ac:dyDescent="0.25">
      <c r="A43" s="157">
        <v>37</v>
      </c>
      <c r="B43" s="264" t="s">
        <v>76</v>
      </c>
      <c r="C43" s="2">
        <v>5</v>
      </c>
      <c r="D43" s="2">
        <v>1</v>
      </c>
      <c r="E43" s="2">
        <v>9</v>
      </c>
      <c r="F43" s="125">
        <v>1</v>
      </c>
      <c r="G43" s="128">
        <v>16</v>
      </c>
      <c r="H43" s="85">
        <v>17</v>
      </c>
      <c r="I43" s="2">
        <v>8</v>
      </c>
      <c r="J43" s="2">
        <v>13</v>
      </c>
      <c r="K43" s="142">
        <v>2</v>
      </c>
      <c r="L43" s="128">
        <v>40</v>
      </c>
      <c r="M43" s="128">
        <v>0</v>
      </c>
      <c r="N43" s="134">
        <v>56</v>
      </c>
    </row>
    <row r="44" spans="1:14" s="3" customFormat="1" ht="19.5" customHeight="1" x14ac:dyDescent="0.25">
      <c r="A44" s="157">
        <v>38</v>
      </c>
      <c r="B44" s="264" t="s">
        <v>168</v>
      </c>
      <c r="C44" s="2">
        <v>6</v>
      </c>
      <c r="D44" s="2">
        <v>17</v>
      </c>
      <c r="E44" s="2">
        <v>10</v>
      </c>
      <c r="F44" s="125">
        <v>3</v>
      </c>
      <c r="G44" s="128">
        <v>36</v>
      </c>
      <c r="H44" s="85">
        <v>21</v>
      </c>
      <c r="I44" s="2">
        <v>15</v>
      </c>
      <c r="J44" s="2">
        <v>11</v>
      </c>
      <c r="K44" s="142">
        <v>7</v>
      </c>
      <c r="L44" s="128">
        <v>54</v>
      </c>
      <c r="M44" s="128">
        <v>0</v>
      </c>
      <c r="N44" s="134">
        <v>90</v>
      </c>
    </row>
    <row r="45" spans="1:14" s="3" customFormat="1" ht="19.5" customHeight="1" x14ac:dyDescent="0.25">
      <c r="A45" s="157">
        <v>39</v>
      </c>
      <c r="B45" s="264" t="s">
        <v>169</v>
      </c>
      <c r="C45" s="2">
        <v>1</v>
      </c>
      <c r="D45" s="2">
        <v>2</v>
      </c>
      <c r="E45" s="2">
        <v>2</v>
      </c>
      <c r="F45" s="125">
        <v>0</v>
      </c>
      <c r="G45" s="128">
        <v>5</v>
      </c>
      <c r="H45" s="85">
        <v>2</v>
      </c>
      <c r="I45" s="2">
        <v>2</v>
      </c>
      <c r="J45" s="2">
        <v>1</v>
      </c>
      <c r="K45" s="142">
        <v>0</v>
      </c>
      <c r="L45" s="128">
        <v>5</v>
      </c>
      <c r="M45" s="128">
        <v>0</v>
      </c>
      <c r="N45" s="134">
        <v>10</v>
      </c>
    </row>
    <row r="46" spans="1:14" s="3" customFormat="1" ht="19.5" customHeight="1" x14ac:dyDescent="0.25">
      <c r="A46" s="157">
        <v>40</v>
      </c>
      <c r="B46" s="264" t="s">
        <v>170</v>
      </c>
      <c r="C46" s="2">
        <v>1</v>
      </c>
      <c r="D46" s="2">
        <v>1</v>
      </c>
      <c r="E46" s="2">
        <v>0</v>
      </c>
      <c r="F46" s="125">
        <v>0</v>
      </c>
      <c r="G46" s="128">
        <v>2</v>
      </c>
      <c r="H46" s="85">
        <v>5</v>
      </c>
      <c r="I46" s="2">
        <v>1</v>
      </c>
      <c r="J46" s="2">
        <v>0</v>
      </c>
      <c r="K46" s="142">
        <v>0</v>
      </c>
      <c r="L46" s="128">
        <v>6</v>
      </c>
      <c r="M46" s="128">
        <v>0</v>
      </c>
      <c r="N46" s="134">
        <v>8</v>
      </c>
    </row>
    <row r="47" spans="1:14" s="3" customFormat="1" ht="19.5" customHeight="1" x14ac:dyDescent="0.25">
      <c r="A47" s="157">
        <v>41</v>
      </c>
      <c r="B47" s="264" t="s">
        <v>77</v>
      </c>
      <c r="C47" s="2">
        <v>0</v>
      </c>
      <c r="D47" s="2">
        <v>1</v>
      </c>
      <c r="E47" s="2">
        <v>0</v>
      </c>
      <c r="F47" s="125">
        <v>1</v>
      </c>
      <c r="G47" s="128">
        <v>2</v>
      </c>
      <c r="H47" s="85">
        <v>0</v>
      </c>
      <c r="I47" s="2">
        <v>0</v>
      </c>
      <c r="J47" s="2">
        <v>0</v>
      </c>
      <c r="K47" s="142">
        <v>0</v>
      </c>
      <c r="L47" s="128">
        <v>0</v>
      </c>
      <c r="M47" s="128">
        <v>0</v>
      </c>
      <c r="N47" s="134">
        <v>2</v>
      </c>
    </row>
    <row r="48" spans="1:14" s="3" customFormat="1" ht="19.5" customHeight="1" x14ac:dyDescent="0.25">
      <c r="A48" s="157">
        <v>42</v>
      </c>
      <c r="B48" s="264" t="s">
        <v>171</v>
      </c>
      <c r="C48" s="2">
        <v>3</v>
      </c>
      <c r="D48" s="2">
        <v>2</v>
      </c>
      <c r="E48" s="2">
        <v>1</v>
      </c>
      <c r="F48" s="125">
        <v>1</v>
      </c>
      <c r="G48" s="128">
        <v>7</v>
      </c>
      <c r="H48" s="85">
        <v>8</v>
      </c>
      <c r="I48" s="2">
        <v>3</v>
      </c>
      <c r="J48" s="2">
        <v>7</v>
      </c>
      <c r="K48" s="142">
        <v>1</v>
      </c>
      <c r="L48" s="128">
        <v>19</v>
      </c>
      <c r="M48" s="128">
        <v>0</v>
      </c>
      <c r="N48" s="134">
        <v>26</v>
      </c>
    </row>
    <row r="49" spans="1:14" s="3" customFormat="1" ht="19.5" customHeight="1" x14ac:dyDescent="0.25">
      <c r="A49" s="157">
        <v>43</v>
      </c>
      <c r="B49" s="264" t="s">
        <v>172</v>
      </c>
      <c r="C49" s="2">
        <v>0</v>
      </c>
      <c r="D49" s="2">
        <v>1</v>
      </c>
      <c r="E49" s="2">
        <v>0</v>
      </c>
      <c r="F49" s="125">
        <v>0</v>
      </c>
      <c r="G49" s="128">
        <v>1</v>
      </c>
      <c r="H49" s="85">
        <v>5</v>
      </c>
      <c r="I49" s="2">
        <v>1</v>
      </c>
      <c r="J49" s="2">
        <v>1</v>
      </c>
      <c r="K49" s="142">
        <v>0</v>
      </c>
      <c r="L49" s="128">
        <v>7</v>
      </c>
      <c r="M49" s="128">
        <v>0</v>
      </c>
      <c r="N49" s="134">
        <v>8</v>
      </c>
    </row>
    <row r="50" spans="1:14" s="3" customFormat="1" ht="19.5" customHeight="1" x14ac:dyDescent="0.25">
      <c r="A50" s="157">
        <v>44</v>
      </c>
      <c r="B50" s="264" t="s">
        <v>173</v>
      </c>
      <c r="C50" s="2">
        <v>0</v>
      </c>
      <c r="D50" s="2">
        <v>1</v>
      </c>
      <c r="E50" s="2">
        <v>1</v>
      </c>
      <c r="F50" s="125">
        <v>0</v>
      </c>
      <c r="G50" s="128">
        <v>2</v>
      </c>
      <c r="H50" s="85">
        <v>7</v>
      </c>
      <c r="I50" s="2">
        <v>1</v>
      </c>
      <c r="J50" s="2">
        <v>0</v>
      </c>
      <c r="K50" s="142">
        <v>0</v>
      </c>
      <c r="L50" s="128">
        <v>8</v>
      </c>
      <c r="M50" s="128">
        <v>0</v>
      </c>
      <c r="N50" s="134">
        <v>10</v>
      </c>
    </row>
    <row r="51" spans="1:14" s="3" customFormat="1" ht="17.25" customHeight="1" thickBot="1" x14ac:dyDescent="0.3">
      <c r="A51" s="279">
        <v>45</v>
      </c>
      <c r="B51" s="265" t="s">
        <v>78</v>
      </c>
      <c r="C51" s="90">
        <v>0</v>
      </c>
      <c r="D51" s="90">
        <v>1</v>
      </c>
      <c r="E51" s="90">
        <v>2</v>
      </c>
      <c r="F51" s="126">
        <v>0</v>
      </c>
      <c r="G51" s="129">
        <v>3</v>
      </c>
      <c r="H51" s="123">
        <v>0</v>
      </c>
      <c r="I51" s="90">
        <v>1</v>
      </c>
      <c r="J51" s="90">
        <v>0</v>
      </c>
      <c r="K51" s="143">
        <v>1</v>
      </c>
      <c r="L51" s="129">
        <v>2</v>
      </c>
      <c r="M51" s="129">
        <v>0</v>
      </c>
      <c r="N51" s="135">
        <v>5</v>
      </c>
    </row>
    <row r="52" spans="1:14" s="88" customFormat="1" ht="36" customHeight="1" thickBot="1" x14ac:dyDescent="0.3">
      <c r="A52" s="619" t="s">
        <v>228</v>
      </c>
      <c r="B52" s="619"/>
      <c r="C52" s="619"/>
      <c r="D52" s="619"/>
      <c r="E52" s="619"/>
      <c r="F52" s="619"/>
      <c r="G52" s="619"/>
      <c r="H52" s="619"/>
      <c r="I52" s="619"/>
      <c r="J52" s="619"/>
      <c r="K52" s="619"/>
      <c r="L52" s="619"/>
      <c r="M52" s="619"/>
      <c r="N52" s="619"/>
    </row>
    <row r="53" spans="1:14" s="88" customFormat="1" ht="31.5" customHeight="1" thickBot="1" x14ac:dyDescent="0.3">
      <c r="A53" s="266"/>
      <c r="B53" s="68"/>
      <c r="C53" s="78" t="s">
        <v>50</v>
      </c>
      <c r="D53" s="69"/>
      <c r="E53" s="69"/>
      <c r="F53" s="69"/>
      <c r="G53" s="70"/>
      <c r="H53" s="79" t="s">
        <v>44</v>
      </c>
      <c r="I53" s="80"/>
      <c r="J53" s="80"/>
      <c r="K53" s="80"/>
      <c r="L53" s="81"/>
      <c r="M53" s="82" t="s">
        <v>45</v>
      </c>
      <c r="N53" s="612" t="s">
        <v>30</v>
      </c>
    </row>
    <row r="54" spans="1:14" s="88" customFormat="1" ht="53.25" customHeight="1" thickBot="1" x14ac:dyDescent="0.3">
      <c r="A54" s="75" t="s">
        <v>15</v>
      </c>
      <c r="B54" s="75" t="s">
        <v>52</v>
      </c>
      <c r="C54" s="31" t="s">
        <v>49</v>
      </c>
      <c r="D54" s="31" t="s">
        <v>40</v>
      </c>
      <c r="E54" s="31" t="s">
        <v>41</v>
      </c>
      <c r="F54" s="31" t="s">
        <v>42</v>
      </c>
      <c r="G54" s="77" t="s">
        <v>30</v>
      </c>
      <c r="H54" s="31" t="s">
        <v>49</v>
      </c>
      <c r="I54" s="31" t="s">
        <v>40</v>
      </c>
      <c r="J54" s="31" t="s">
        <v>41</v>
      </c>
      <c r="K54" s="31" t="s">
        <v>42</v>
      </c>
      <c r="L54" s="77" t="s">
        <v>30</v>
      </c>
      <c r="M54" s="83" t="s">
        <v>51</v>
      </c>
      <c r="N54" s="613"/>
    </row>
    <row r="55" spans="1:14" s="3" customFormat="1" ht="19.5" customHeight="1" x14ac:dyDescent="0.25">
      <c r="A55" s="280">
        <v>46</v>
      </c>
      <c r="B55" s="273" t="s">
        <v>174</v>
      </c>
      <c r="C55" s="89">
        <v>1</v>
      </c>
      <c r="D55" s="89">
        <v>2</v>
      </c>
      <c r="E55" s="89">
        <v>2</v>
      </c>
      <c r="F55" s="124">
        <v>0</v>
      </c>
      <c r="G55" s="127">
        <v>5</v>
      </c>
      <c r="H55" s="119">
        <v>0</v>
      </c>
      <c r="I55" s="89">
        <v>2</v>
      </c>
      <c r="J55" s="89">
        <v>1</v>
      </c>
      <c r="K55" s="124">
        <v>0</v>
      </c>
      <c r="L55" s="127">
        <v>3</v>
      </c>
      <c r="M55" s="127">
        <v>1</v>
      </c>
      <c r="N55" s="133">
        <v>9</v>
      </c>
    </row>
    <row r="56" spans="1:14" s="3" customFormat="1" ht="19.5" customHeight="1" x14ac:dyDescent="0.25">
      <c r="A56" s="281">
        <v>47</v>
      </c>
      <c r="B56" s="264" t="s">
        <v>175</v>
      </c>
      <c r="C56" s="2">
        <v>0</v>
      </c>
      <c r="D56" s="2">
        <v>0</v>
      </c>
      <c r="E56" s="2">
        <v>0</v>
      </c>
      <c r="F56" s="125">
        <v>0</v>
      </c>
      <c r="G56" s="128">
        <v>0</v>
      </c>
      <c r="H56" s="120">
        <v>0</v>
      </c>
      <c r="I56" s="2">
        <v>1</v>
      </c>
      <c r="J56" s="2">
        <v>0</v>
      </c>
      <c r="K56" s="125">
        <v>0</v>
      </c>
      <c r="L56" s="128">
        <v>1</v>
      </c>
      <c r="M56" s="128">
        <v>0</v>
      </c>
      <c r="N56" s="134">
        <v>1</v>
      </c>
    </row>
    <row r="57" spans="1:14" s="3" customFormat="1" ht="19.5" customHeight="1" x14ac:dyDescent="0.25">
      <c r="A57" s="281">
        <v>48</v>
      </c>
      <c r="B57" s="264" t="s">
        <v>79</v>
      </c>
      <c r="C57" s="2">
        <v>0</v>
      </c>
      <c r="D57" s="2">
        <v>0</v>
      </c>
      <c r="E57" s="2">
        <v>1</v>
      </c>
      <c r="F57" s="125">
        <v>0</v>
      </c>
      <c r="G57" s="128">
        <v>1</v>
      </c>
      <c r="H57" s="120">
        <v>0</v>
      </c>
      <c r="I57" s="2">
        <v>0</v>
      </c>
      <c r="J57" s="2">
        <v>1</v>
      </c>
      <c r="K57" s="125">
        <v>0</v>
      </c>
      <c r="L57" s="128">
        <v>1</v>
      </c>
      <c r="M57" s="128">
        <v>0</v>
      </c>
      <c r="N57" s="134">
        <v>2</v>
      </c>
    </row>
    <row r="58" spans="1:14" s="3" customFormat="1" ht="19.5" customHeight="1" x14ac:dyDescent="0.25">
      <c r="A58" s="281">
        <v>49</v>
      </c>
      <c r="B58" s="264" t="s">
        <v>176</v>
      </c>
      <c r="C58" s="2">
        <v>0</v>
      </c>
      <c r="D58" s="2">
        <v>0</v>
      </c>
      <c r="E58" s="2">
        <v>1</v>
      </c>
      <c r="F58" s="125">
        <v>0</v>
      </c>
      <c r="G58" s="128">
        <v>1</v>
      </c>
      <c r="H58" s="120">
        <v>0</v>
      </c>
      <c r="I58" s="2">
        <v>0</v>
      </c>
      <c r="J58" s="2">
        <v>1</v>
      </c>
      <c r="K58" s="125">
        <v>0</v>
      </c>
      <c r="L58" s="128">
        <v>1</v>
      </c>
      <c r="M58" s="128">
        <v>0</v>
      </c>
      <c r="N58" s="134">
        <v>2</v>
      </c>
    </row>
    <row r="59" spans="1:14" s="3" customFormat="1" ht="19.5" customHeight="1" x14ac:dyDescent="0.25">
      <c r="A59" s="281">
        <v>50</v>
      </c>
      <c r="B59" s="264" t="s">
        <v>177</v>
      </c>
      <c r="C59" s="2">
        <v>0</v>
      </c>
      <c r="D59" s="2">
        <v>1</v>
      </c>
      <c r="E59" s="2">
        <v>0</v>
      </c>
      <c r="F59" s="125">
        <v>0</v>
      </c>
      <c r="G59" s="128">
        <v>1</v>
      </c>
      <c r="H59" s="120">
        <v>0</v>
      </c>
      <c r="I59" s="2">
        <v>0</v>
      </c>
      <c r="J59" s="2">
        <v>0</v>
      </c>
      <c r="K59" s="125">
        <v>0</v>
      </c>
      <c r="L59" s="128">
        <v>0</v>
      </c>
      <c r="M59" s="128">
        <v>0</v>
      </c>
      <c r="N59" s="134">
        <v>1</v>
      </c>
    </row>
    <row r="60" spans="1:14" s="3" customFormat="1" ht="19.5" customHeight="1" x14ac:dyDescent="0.25">
      <c r="A60" s="281">
        <v>51</v>
      </c>
      <c r="B60" s="264" t="s">
        <v>178</v>
      </c>
      <c r="C60" s="2">
        <v>0</v>
      </c>
      <c r="D60" s="2">
        <v>0</v>
      </c>
      <c r="E60" s="2">
        <v>0</v>
      </c>
      <c r="F60" s="125">
        <v>0</v>
      </c>
      <c r="G60" s="128">
        <v>0</v>
      </c>
      <c r="H60" s="120">
        <v>0</v>
      </c>
      <c r="I60" s="2">
        <v>0</v>
      </c>
      <c r="J60" s="2">
        <v>0</v>
      </c>
      <c r="K60" s="125">
        <v>0</v>
      </c>
      <c r="L60" s="128">
        <v>0</v>
      </c>
      <c r="M60" s="128">
        <v>0</v>
      </c>
      <c r="N60" s="134">
        <v>0</v>
      </c>
    </row>
    <row r="61" spans="1:14" s="3" customFormat="1" ht="19.5" customHeight="1" x14ac:dyDescent="0.25">
      <c r="A61" s="281">
        <v>52</v>
      </c>
      <c r="B61" s="264" t="s">
        <v>179</v>
      </c>
      <c r="C61" s="2">
        <v>0</v>
      </c>
      <c r="D61" s="2">
        <v>0</v>
      </c>
      <c r="E61" s="2">
        <v>0</v>
      </c>
      <c r="F61" s="125">
        <v>0</v>
      </c>
      <c r="G61" s="128">
        <v>0</v>
      </c>
      <c r="H61" s="120">
        <v>0</v>
      </c>
      <c r="I61" s="2">
        <v>0</v>
      </c>
      <c r="J61" s="2">
        <v>0</v>
      </c>
      <c r="K61" s="125">
        <v>0</v>
      </c>
      <c r="L61" s="128">
        <v>0</v>
      </c>
      <c r="M61" s="128">
        <v>0</v>
      </c>
      <c r="N61" s="134">
        <v>0</v>
      </c>
    </row>
    <row r="62" spans="1:14" s="3" customFormat="1" ht="19.5" customHeight="1" x14ac:dyDescent="0.25">
      <c r="A62" s="281">
        <v>53</v>
      </c>
      <c r="B62" s="264" t="s">
        <v>80</v>
      </c>
      <c r="C62" s="2">
        <v>0</v>
      </c>
      <c r="D62" s="2">
        <v>0</v>
      </c>
      <c r="E62" s="2">
        <v>0</v>
      </c>
      <c r="F62" s="125">
        <v>0</v>
      </c>
      <c r="G62" s="128">
        <v>0</v>
      </c>
      <c r="H62" s="120">
        <v>6</v>
      </c>
      <c r="I62" s="2">
        <v>0</v>
      </c>
      <c r="J62" s="2">
        <v>0</v>
      </c>
      <c r="K62" s="125">
        <v>0</v>
      </c>
      <c r="L62" s="128">
        <v>6</v>
      </c>
      <c r="M62" s="128">
        <v>0</v>
      </c>
      <c r="N62" s="134">
        <v>6</v>
      </c>
    </row>
    <row r="63" spans="1:14" s="3" customFormat="1" ht="19.5" customHeight="1" x14ac:dyDescent="0.25">
      <c r="A63" s="281">
        <v>54</v>
      </c>
      <c r="B63" s="264" t="s">
        <v>132</v>
      </c>
      <c r="C63" s="2">
        <v>2</v>
      </c>
      <c r="D63" s="2">
        <v>1</v>
      </c>
      <c r="E63" s="2">
        <v>7</v>
      </c>
      <c r="F63" s="125">
        <v>0</v>
      </c>
      <c r="G63" s="128">
        <v>10</v>
      </c>
      <c r="H63" s="120">
        <v>10</v>
      </c>
      <c r="I63" s="2">
        <v>1</v>
      </c>
      <c r="J63" s="2">
        <v>2</v>
      </c>
      <c r="K63" s="125">
        <v>1</v>
      </c>
      <c r="L63" s="128">
        <v>14</v>
      </c>
      <c r="M63" s="128">
        <v>0</v>
      </c>
      <c r="N63" s="134">
        <v>24</v>
      </c>
    </row>
    <row r="64" spans="1:14" s="3" customFormat="1" ht="19.5" customHeight="1" thickBot="1" x14ac:dyDescent="0.3">
      <c r="A64" s="282">
        <v>55</v>
      </c>
      <c r="B64" s="265" t="s">
        <v>180</v>
      </c>
      <c r="C64" s="90">
        <v>0</v>
      </c>
      <c r="D64" s="90">
        <v>0</v>
      </c>
      <c r="E64" s="90">
        <v>0</v>
      </c>
      <c r="F64" s="126">
        <v>0</v>
      </c>
      <c r="G64" s="129">
        <v>0</v>
      </c>
      <c r="H64" s="121">
        <v>2</v>
      </c>
      <c r="I64" s="90">
        <v>1</v>
      </c>
      <c r="J64" s="90">
        <v>1</v>
      </c>
      <c r="K64" s="126">
        <v>0</v>
      </c>
      <c r="L64" s="129">
        <v>4</v>
      </c>
      <c r="M64" s="129">
        <v>0</v>
      </c>
      <c r="N64" s="135">
        <v>4</v>
      </c>
    </row>
    <row r="65" spans="1:16" s="3" customFormat="1" ht="29.25" customHeight="1" thickBot="1" x14ac:dyDescent="0.3">
      <c r="A65" s="617" t="s">
        <v>0</v>
      </c>
      <c r="B65" s="618"/>
      <c r="C65" s="91">
        <v>77</v>
      </c>
      <c r="D65" s="91">
        <v>144</v>
      </c>
      <c r="E65" s="91">
        <v>149</v>
      </c>
      <c r="F65" s="137">
        <v>23</v>
      </c>
      <c r="G65" s="138">
        <v>393</v>
      </c>
      <c r="H65" s="91">
        <v>420</v>
      </c>
      <c r="I65" s="91">
        <v>176</v>
      </c>
      <c r="J65" s="91">
        <v>182</v>
      </c>
      <c r="K65" s="137">
        <v>74</v>
      </c>
      <c r="L65" s="138">
        <v>852</v>
      </c>
      <c r="M65" s="138">
        <v>10</v>
      </c>
      <c r="N65" s="21">
        <v>1255</v>
      </c>
    </row>
    <row r="66" spans="1:16" s="3" customFormat="1" ht="3" customHeight="1" x14ac:dyDescent="0.25">
      <c r="A66" s="272"/>
      <c r="B66" s="108"/>
      <c r="C66" s="109"/>
      <c r="D66" s="109"/>
      <c r="E66" s="109"/>
      <c r="F66" s="109"/>
      <c r="G66" s="109"/>
      <c r="H66" s="109"/>
      <c r="I66" s="109"/>
      <c r="J66" s="109"/>
      <c r="K66" s="109"/>
      <c r="L66" s="109"/>
      <c r="M66" s="109"/>
      <c r="N66" s="109"/>
    </row>
    <row r="67" spans="1:16" x14ac:dyDescent="0.25">
      <c r="A67" s="277" t="s">
        <v>108</v>
      </c>
    </row>
    <row r="70" spans="1:16" x14ac:dyDescent="0.25">
      <c r="O70" s="39"/>
    </row>
    <row r="71" spans="1:16" x14ac:dyDescent="0.25">
      <c r="O71" s="39"/>
    </row>
    <row r="72" spans="1:16" x14ac:dyDescent="0.25">
      <c r="O72" s="39"/>
    </row>
    <row r="73" spans="1:16" x14ac:dyDescent="0.25">
      <c r="O73" s="39"/>
      <c r="P73" s="39"/>
    </row>
    <row r="74" spans="1:16" x14ac:dyDescent="0.25">
      <c r="P74" s="39"/>
    </row>
    <row r="75" spans="1:16" x14ac:dyDescent="0.25">
      <c r="P75" s="39"/>
    </row>
    <row r="76" spans="1:16" x14ac:dyDescent="0.25">
      <c r="P76" s="39"/>
    </row>
  </sheetData>
  <mergeCells count="7">
    <mergeCell ref="A65:B65"/>
    <mergeCell ref="N53:N54"/>
    <mergeCell ref="A1:N1"/>
    <mergeCell ref="A26:N26"/>
    <mergeCell ref="A52:N52"/>
    <mergeCell ref="N2:N3"/>
    <mergeCell ref="N27:N28"/>
  </mergeCells>
  <phoneticPr fontId="0" type="noConversion"/>
  <printOptions horizontalCentered="1"/>
  <pageMargins left="0.39370078740157483" right="0.39370078740157483" top="0.59055118110236227" bottom="0.59055118110236227" header="0.51181102362204722" footer="0.51181102362204722"/>
  <pageSetup paperSize="9" scale="94" orientation="landscape" r:id="rId1"/>
  <headerFooter alignWithMargins="0"/>
  <rowBreaks count="2" manualBreakCount="2">
    <brk id="25" max="16383" man="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2</vt:i4>
      </vt:variant>
    </vt:vector>
  </HeadingPairs>
  <TitlesOfParts>
    <vt:vector size="25" baseType="lpstr">
      <vt:lpstr>tav12345</vt:lpstr>
      <vt:lpstr>tav678910</vt:lpstr>
      <vt:lpstr>tav 1.11</vt:lpstr>
      <vt:lpstr>tav 1.12</vt:lpstr>
      <vt:lpstr>tav 1.13</vt:lpstr>
      <vt:lpstr>tav 1.14</vt:lpstr>
      <vt:lpstr>tav 1.15</vt:lpstr>
      <vt:lpstr>tav 1.16</vt:lpstr>
      <vt:lpstr>tav 1.17</vt:lpstr>
      <vt:lpstr>tav 1.18</vt:lpstr>
      <vt:lpstr>tav1.19</vt:lpstr>
      <vt:lpstr>tav 1.20</vt:lpstr>
      <vt:lpstr>tav 1.21</vt:lpstr>
      <vt:lpstr>tav 1.22</vt:lpstr>
      <vt:lpstr>tav 1.23</vt:lpstr>
      <vt:lpstr>tav 2.1</vt:lpstr>
      <vt:lpstr>tav 2.2</vt:lpstr>
      <vt:lpstr>tav 2.3 2.4</vt:lpstr>
      <vt:lpstr>2.5</vt:lpstr>
      <vt:lpstr>3.1</vt:lpstr>
      <vt:lpstr>3.2</vt:lpstr>
      <vt:lpstr>3.3</vt:lpstr>
      <vt:lpstr>Foglio2</vt:lpstr>
      <vt:lpstr>'tav12345'!Area_stampa</vt:lpstr>
      <vt:lpstr>'tav678910'!Area_stampa</vt:lpstr>
    </vt:vector>
  </TitlesOfParts>
  <Company>Ministero Infrastrutture e Trasporti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bonafe nadia</dc:creator>
  <cp:lastModifiedBy>Eugenio</cp:lastModifiedBy>
  <cp:lastPrinted>2019-05-13T09:11:37Z</cp:lastPrinted>
  <dcterms:created xsi:type="dcterms:W3CDTF">2004-01-19T09:07:18Z</dcterms:created>
  <dcterms:modified xsi:type="dcterms:W3CDTF">2020-11-10T10:23:15Z</dcterms:modified>
</cp:coreProperties>
</file>