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VI.2.1.5A 2018" sheetId="13" r:id="rId1"/>
  </sheets>
  <calcPr calcId="145621"/>
</workbook>
</file>

<file path=xl/calcChain.xml><?xml version="1.0" encoding="utf-8"?>
<calcChain xmlns="http://schemas.openxmlformats.org/spreadsheetml/2006/main">
  <c r="AJ73" i="13" l="1"/>
  <c r="AI73" i="13"/>
  <c r="AH73" i="13"/>
  <c r="AG73" i="13"/>
  <c r="AF73" i="13"/>
  <c r="AE73" i="13"/>
  <c r="AD73" i="13"/>
  <c r="AC73" i="13"/>
  <c r="AB73" i="13"/>
  <c r="AA73" i="13"/>
  <c r="Z73" i="13"/>
  <c r="Y73" i="13"/>
  <c r="X73" i="13"/>
  <c r="W73" i="13"/>
  <c r="V73" i="13"/>
  <c r="U73" i="13"/>
  <c r="T73" i="13"/>
  <c r="S73" i="13"/>
  <c r="R73" i="13"/>
  <c r="Q73" i="13"/>
  <c r="P73" i="13"/>
  <c r="O73" i="13"/>
  <c r="N73" i="13"/>
  <c r="M73" i="13"/>
  <c r="L73" i="13"/>
  <c r="K73" i="13"/>
  <c r="J73" i="13"/>
  <c r="I73" i="13"/>
  <c r="H73" i="13"/>
  <c r="G73" i="13"/>
  <c r="F73" i="13"/>
  <c r="B73" i="13"/>
  <c r="AJ61" i="13"/>
  <c r="AI61" i="13"/>
  <c r="AH61" i="13"/>
  <c r="AG61" i="13"/>
  <c r="AF61" i="13"/>
  <c r="AE61" i="13"/>
  <c r="AD61" i="13"/>
  <c r="AC61" i="13"/>
  <c r="AB61" i="13"/>
  <c r="AA61" i="13"/>
  <c r="Z61" i="13"/>
  <c r="Y61" i="13"/>
  <c r="X61" i="13"/>
  <c r="W61" i="13"/>
  <c r="V61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B61" i="13"/>
  <c r="AJ55" i="13"/>
  <c r="AI55" i="13"/>
  <c r="AH55" i="13"/>
  <c r="AG55" i="13"/>
  <c r="AF55" i="13"/>
  <c r="AE55" i="13"/>
  <c r="AD55" i="13"/>
  <c r="AC55" i="13"/>
  <c r="AB55" i="13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B55" i="13"/>
  <c r="AJ52" i="13"/>
  <c r="AI52" i="13"/>
  <c r="AH52" i="13"/>
  <c r="AG52" i="13"/>
  <c r="AF52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N52" i="13"/>
  <c r="L52" i="13"/>
  <c r="K52" i="13"/>
  <c r="I52" i="13"/>
  <c r="H52" i="13"/>
  <c r="G52" i="13"/>
  <c r="F52" i="13"/>
  <c r="B52" i="13"/>
  <c r="AJ49" i="13"/>
  <c r="AI49" i="13"/>
  <c r="AH49" i="13"/>
  <c r="AG49" i="13"/>
  <c r="AF49" i="13"/>
  <c r="AE49" i="13"/>
  <c r="AD49" i="13"/>
  <c r="AC49" i="13"/>
  <c r="AB49" i="13"/>
  <c r="AA49" i="13"/>
  <c r="Z49" i="13"/>
  <c r="Y49" i="13"/>
  <c r="X49" i="13"/>
  <c r="W49" i="13"/>
  <c r="V49" i="13"/>
  <c r="U49" i="13"/>
  <c r="T49" i="13"/>
  <c r="S49" i="13"/>
  <c r="R49" i="13"/>
  <c r="Q49" i="13"/>
  <c r="P49" i="13"/>
  <c r="O49" i="13"/>
  <c r="M49" i="13"/>
  <c r="L49" i="13"/>
  <c r="K49" i="13"/>
  <c r="J49" i="13"/>
  <c r="G49" i="13"/>
  <c r="F49" i="13"/>
  <c r="B49" i="13"/>
  <c r="AJ46" i="13"/>
  <c r="AI46" i="13"/>
  <c r="AH46" i="13"/>
  <c r="AG46" i="13"/>
  <c r="AF46" i="13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B46" i="13"/>
  <c r="AJ42" i="13"/>
  <c r="AI42" i="13"/>
  <c r="AH42" i="13"/>
  <c r="AG42" i="13"/>
  <c r="AF42" i="13"/>
  <c r="AE42" i="13"/>
  <c r="AD42" i="13"/>
  <c r="AC42" i="13"/>
  <c r="AB42" i="13"/>
  <c r="AA42" i="13"/>
  <c r="Z42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B42" i="13"/>
  <c r="AJ39" i="13"/>
  <c r="AI39" i="13"/>
  <c r="AH39" i="13"/>
  <c r="AG39" i="13"/>
  <c r="AF39" i="13"/>
  <c r="AE39" i="13"/>
  <c r="AD39" i="13"/>
  <c r="AC39" i="13"/>
  <c r="AB39" i="13"/>
  <c r="AA39" i="13"/>
  <c r="Z39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B39" i="13"/>
  <c r="AJ37" i="13"/>
  <c r="AI37" i="13"/>
  <c r="AH37" i="13"/>
  <c r="AG37" i="13"/>
  <c r="AF37" i="13"/>
  <c r="AE37" i="13"/>
  <c r="AD37" i="13"/>
  <c r="AC37" i="13"/>
  <c r="AB37" i="13"/>
  <c r="AA37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B37" i="13"/>
  <c r="AJ29" i="13"/>
  <c r="AI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P29" i="13"/>
  <c r="O29" i="13"/>
  <c r="N29" i="13"/>
  <c r="M29" i="13"/>
  <c r="L29" i="13"/>
  <c r="K29" i="13"/>
  <c r="J29" i="13"/>
  <c r="I29" i="13"/>
  <c r="H29" i="13"/>
  <c r="G29" i="13"/>
  <c r="F29" i="13"/>
  <c r="B29" i="13"/>
  <c r="AJ23" i="13"/>
  <c r="AI23" i="13"/>
  <c r="AH23" i="13"/>
  <c r="AG23" i="13"/>
  <c r="AF23" i="13"/>
  <c r="AE23" i="13"/>
  <c r="AD23" i="13"/>
  <c r="AC23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B23" i="13"/>
  <c r="AJ18" i="13"/>
  <c r="AI18" i="13"/>
  <c r="AH18" i="13"/>
  <c r="AG18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B18" i="13"/>
  <c r="AJ14" i="13"/>
  <c r="AI14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B14" i="13"/>
  <c r="AJ9" i="13"/>
  <c r="AJ74" i="13" s="1"/>
  <c r="AI9" i="13"/>
  <c r="AI74" i="13" s="1"/>
  <c r="AH9" i="13"/>
  <c r="AH74" i="13" s="1"/>
  <c r="AG9" i="13"/>
  <c r="AG74" i="13" s="1"/>
  <c r="AF9" i="13"/>
  <c r="AF74" i="13" s="1"/>
  <c r="AE9" i="13"/>
  <c r="AE74" i="13" s="1"/>
  <c r="AD9" i="13"/>
  <c r="AD74" i="13" s="1"/>
  <c r="AC9" i="13"/>
  <c r="AC74" i="13" s="1"/>
  <c r="AB9" i="13"/>
  <c r="AB74" i="13" s="1"/>
  <c r="AA9" i="13"/>
  <c r="AA74" i="13" s="1"/>
  <c r="Z9" i="13"/>
  <c r="Z74" i="13" s="1"/>
  <c r="Y9" i="13"/>
  <c r="Y74" i="13" s="1"/>
  <c r="X9" i="13"/>
  <c r="X74" i="13" s="1"/>
  <c r="W9" i="13"/>
  <c r="W74" i="13" s="1"/>
  <c r="V9" i="13"/>
  <c r="V74" i="13" s="1"/>
  <c r="U9" i="13"/>
  <c r="U74" i="13" s="1"/>
  <c r="T9" i="13"/>
  <c r="T74" i="13" s="1"/>
  <c r="S9" i="13"/>
  <c r="S74" i="13" s="1"/>
  <c r="R9" i="13"/>
  <c r="R74" i="13" s="1"/>
  <c r="Q9" i="13"/>
  <c r="Q74" i="13" s="1"/>
  <c r="P9" i="13"/>
  <c r="P74" i="13" s="1"/>
  <c r="O9" i="13"/>
  <c r="O74" i="13" s="1"/>
  <c r="N9" i="13"/>
  <c r="N74" i="13" s="1"/>
  <c r="M9" i="13"/>
  <c r="M74" i="13" s="1"/>
  <c r="L9" i="13"/>
  <c r="L74" i="13" s="1"/>
  <c r="K9" i="13"/>
  <c r="K74" i="13" s="1"/>
  <c r="J9" i="13"/>
  <c r="J74" i="13" s="1"/>
  <c r="I9" i="13"/>
  <c r="I74" i="13" s="1"/>
  <c r="H9" i="13"/>
  <c r="H74" i="13" s="1"/>
  <c r="G9" i="13"/>
  <c r="G74" i="13" s="1"/>
  <c r="F9" i="13"/>
  <c r="F74" i="13" s="1"/>
  <c r="B9" i="13"/>
  <c r="B74" i="13" s="1"/>
</calcChain>
</file>

<file path=xl/sharedStrings.xml><?xml version="1.0" encoding="utf-8"?>
<sst xmlns="http://schemas.openxmlformats.org/spreadsheetml/2006/main" count="172" uniqueCount="114">
  <si>
    <t>Numero di porti</t>
  </si>
  <si>
    <t>Passeggeri</t>
  </si>
  <si>
    <t>Prodotti petroliferi</t>
  </si>
  <si>
    <t>Altre merci liquide</t>
  </si>
  <si>
    <t>Merci secche alla rinfusa</t>
  </si>
  <si>
    <t>Merci in colli</t>
  </si>
  <si>
    <t>Container</t>
  </si>
  <si>
    <t>RO/RO</t>
  </si>
  <si>
    <t>Altre merci</t>
  </si>
  <si>
    <t>Pescato</t>
  </si>
  <si>
    <t>Diporto</t>
  </si>
  <si>
    <t>Ormeggio navi militari</t>
  </si>
  <si>
    <t>Distanze medie dei porti (km)</t>
  </si>
  <si>
    <t>Aree di transito passeggeri</t>
  </si>
  <si>
    <t>Aree di raccordo mezzi di trasporto</t>
  </si>
  <si>
    <t>dalla stazione ferroviaria più vicina</t>
  </si>
  <si>
    <t>dall'aeroporto più vicino</t>
  </si>
  <si>
    <t>dal casello autostradale più vicino</t>
  </si>
  <si>
    <t>Numero</t>
  </si>
  <si>
    <t>Superficie complessiva (metri quadrati)</t>
  </si>
  <si>
    <t>Numero totale</t>
  </si>
  <si>
    <t>Accosti</t>
  </si>
  <si>
    <t>Numero di accosti che effettuano servizio di:</t>
  </si>
  <si>
    <t>Numero di accosti dotati di binari:</t>
  </si>
  <si>
    <t>Lunghezza complessiva (metri)</t>
  </si>
  <si>
    <t>Superficie totale delle banchine (metri quadrati)</t>
  </si>
  <si>
    <t>collegati alla rete ferroviaria</t>
  </si>
  <si>
    <t>non collegati alla rete ferroviaria</t>
  </si>
  <si>
    <t>Imperia</t>
  </si>
  <si>
    <t>Savona</t>
  </si>
  <si>
    <t>n.d.</t>
  </si>
  <si>
    <t>Genova</t>
  </si>
  <si>
    <t>La Spezia</t>
  </si>
  <si>
    <t>Marina di Carrara</t>
  </si>
  <si>
    <t>Viareggio</t>
  </si>
  <si>
    <t>Livorno</t>
  </si>
  <si>
    <t>Portoferraio</t>
  </si>
  <si>
    <t>Civitavecchia</t>
  </si>
  <si>
    <t>Roma-Fiumicino</t>
  </si>
  <si>
    <t>Gaeta</t>
  </si>
  <si>
    <t>Napoli</t>
  </si>
  <si>
    <t>Torre del Greco</t>
  </si>
  <si>
    <t>Castellammare di Stabia</t>
  </si>
  <si>
    <t>Salerno</t>
  </si>
  <si>
    <t>Vibo Valentia Marina</t>
  </si>
  <si>
    <t>Gioia Tauro</t>
  </si>
  <si>
    <t>Reggio Calabria</t>
  </si>
  <si>
    <t>Crotone</t>
  </si>
  <si>
    <t>Corigliano Calabro</t>
  </si>
  <si>
    <t>Taranto</t>
  </si>
  <si>
    <t>Gallipoli</t>
  </si>
  <si>
    <t>Brindisi</t>
  </si>
  <si>
    <t>Bari</t>
  </si>
  <si>
    <t>Molfetta</t>
  </si>
  <si>
    <t>Barletta</t>
  </si>
  <si>
    <t>Manfredonia</t>
  </si>
  <si>
    <t>Termoli</t>
  </si>
  <si>
    <t>Ortona</t>
  </si>
  <si>
    <t>Pescara</t>
  </si>
  <si>
    <t>San Benedetto del Tronto</t>
  </si>
  <si>
    <t>Ancona</t>
  </si>
  <si>
    <t>Pesaro</t>
  </si>
  <si>
    <t>Rimini</t>
  </si>
  <si>
    <t>Ravenna</t>
  </si>
  <si>
    <t>Chioggia</t>
  </si>
  <si>
    <t>Venezia</t>
  </si>
  <si>
    <t>Monfalcone</t>
  </si>
  <si>
    <t>Trieste</t>
  </si>
  <si>
    <t>Cagliari</t>
  </si>
  <si>
    <t>Olbia</t>
  </si>
  <si>
    <t>La Maddalena</t>
  </si>
  <si>
    <t>Porto Torres</t>
  </si>
  <si>
    <t>Oristano</t>
  </si>
  <si>
    <t>Messina</t>
  </si>
  <si>
    <t>Catania</t>
  </si>
  <si>
    <t>Augusta</t>
  </si>
  <si>
    <t>Siracusa</t>
  </si>
  <si>
    <t>Pozzallo</t>
  </si>
  <si>
    <t>Gela</t>
  </si>
  <si>
    <t>Porto Empedocle</t>
  </si>
  <si>
    <t>Mazara del Vallo</t>
  </si>
  <si>
    <t>Trapani</t>
  </si>
  <si>
    <t>Palermo</t>
  </si>
  <si>
    <t>Milazzo</t>
  </si>
  <si>
    <t>n.d. = dati non disponibili.</t>
  </si>
  <si>
    <r>
      <t>Fonte:</t>
    </r>
    <r>
      <rPr>
        <sz val="9"/>
        <rFont val="Times New Roman"/>
        <family val="1"/>
      </rPr>
      <t xml:space="preserve"> Ministero delle Infrastrutture e dei Trasporti, Capitanerie di Porto, Autorità di Sistema Portuale.</t>
    </r>
  </si>
  <si>
    <t>Capitaneria di Porto e  Regione</t>
  </si>
  <si>
    <t>Aree di stoccaggio (piazzali)</t>
  </si>
  <si>
    <t>Capacità complessiva serbatoi per prodotti petroliferi e altri prodotti liquidi (metri cubi)</t>
  </si>
  <si>
    <t>Capacità complessiva silos (metri cubi)</t>
  </si>
  <si>
    <t>Capacità complessiva magazzini a temperatura controllata (metri cubi)</t>
  </si>
  <si>
    <t>Capacità complessiva altri magazzini (metri cubi)</t>
  </si>
  <si>
    <t>Impianti di gestione e smaltimento scarichi e rifiuti di carico delle navi</t>
  </si>
  <si>
    <t>Numero di attrezzature per carico e scarico:</t>
  </si>
  <si>
    <t>containers</t>
  </si>
  <si>
    <t>merce non containerizzata</t>
  </si>
  <si>
    <t xml:space="preserve">Mezzi di servizio </t>
  </si>
  <si>
    <t>Tab. VI.2.1.5A - Opere ed infrastrutture portuali per Capitaneria di Porto e Regione al 30/09/2018</t>
  </si>
  <si>
    <t>Liguria</t>
  </si>
  <si>
    <t>Toscana</t>
  </si>
  <si>
    <t>Lazio</t>
  </si>
  <si>
    <t>Campania</t>
  </si>
  <si>
    <t>Calabria</t>
  </si>
  <si>
    <t xml:space="preserve">  </t>
  </si>
  <si>
    <t>Puglia</t>
  </si>
  <si>
    <t>Molise</t>
  </si>
  <si>
    <t>Abruzzo</t>
  </si>
  <si>
    <t>Marche</t>
  </si>
  <si>
    <t>Emilia Romagna</t>
  </si>
  <si>
    <t>Veneto</t>
  </si>
  <si>
    <t>Friuli Venezia Giulia</t>
  </si>
  <si>
    <t>Sardegna</t>
  </si>
  <si>
    <t>Sicilia</t>
  </si>
  <si>
    <t>Italia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</si>
</sst>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.0_-;\-* #,##0.0_-;_-* &quot;-&quot;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0">
    <xf numFmtId="0" fontId="0" fillId="0" borderId="0" xfId="0"/>
    <xf numFmtId="41" fontId="2" fillId="0" borderId="12" xfId="2" applyFont="1" applyFill="1" applyBorder="1" applyAlignment="1">
      <alignment horizontal="center" vertical="center" textRotation="90" wrapText="1"/>
    </xf>
    <xf numFmtId="41" fontId="4" fillId="0" borderId="3" xfId="1" applyNumberFormat="1" applyFont="1" applyFill="1" applyBorder="1" applyAlignment="1">
      <alignment horizontal="right"/>
    </xf>
    <xf numFmtId="41" fontId="4" fillId="0" borderId="4" xfId="1" applyNumberFormat="1" applyFont="1" applyFill="1" applyBorder="1" applyAlignment="1">
      <alignment horizontal="right"/>
    </xf>
    <xf numFmtId="41" fontId="4" fillId="0" borderId="2" xfId="1" applyNumberFormat="1" applyFont="1" applyFill="1" applyBorder="1" applyAlignment="1">
      <alignment horizontal="right"/>
    </xf>
    <xf numFmtId="41" fontId="4" fillId="0" borderId="0" xfId="1" applyNumberFormat="1" applyFont="1" applyFill="1" applyBorder="1" applyAlignment="1">
      <alignment horizontal="right"/>
    </xf>
    <xf numFmtId="41" fontId="4" fillId="0" borderId="8" xfId="1" applyNumberFormat="1" applyFont="1" applyFill="1" applyBorder="1" applyAlignment="1">
      <alignment horizontal="right"/>
    </xf>
    <xf numFmtId="41" fontId="4" fillId="0" borderId="7" xfId="1" applyNumberFormat="1" applyFont="1" applyFill="1" applyBorder="1" applyAlignment="1">
      <alignment horizontal="right"/>
    </xf>
    <xf numFmtId="41" fontId="4" fillId="0" borderId="0" xfId="2" applyNumberFormat="1" applyFont="1" applyFill="1" applyBorder="1" applyAlignment="1">
      <alignment horizontal="right"/>
    </xf>
    <xf numFmtId="41" fontId="4" fillId="0" borderId="8" xfId="2" applyNumberFormat="1" applyFont="1" applyFill="1" applyBorder="1" applyAlignment="1">
      <alignment horizontal="right"/>
    </xf>
    <xf numFmtId="41" fontId="4" fillId="0" borderId="7" xfId="2" applyNumberFormat="1" applyFont="1" applyFill="1" applyBorder="1" applyAlignment="1">
      <alignment horizontal="right"/>
    </xf>
    <xf numFmtId="41" fontId="5" fillId="0" borderId="14" xfId="1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Fill="1"/>
    <xf numFmtId="0" fontId="6" fillId="0" borderId="0" xfId="0" applyFont="1" applyFill="1"/>
    <xf numFmtId="41" fontId="4" fillId="0" borderId="7" xfId="0" applyNumberFormat="1" applyFont="1" applyFill="1" applyBorder="1" applyAlignment="1">
      <alignment horizontal="right"/>
    </xf>
    <xf numFmtId="41" fontId="4" fillId="0" borderId="8" xfId="0" applyNumberFormat="1" applyFont="1" applyFill="1" applyBorder="1" applyAlignment="1">
      <alignment horizontal="right"/>
    </xf>
    <xf numFmtId="41" fontId="4" fillId="0" borderId="8" xfId="0" applyNumberFormat="1" applyFont="1" applyFill="1" applyBorder="1" applyAlignment="1">
      <alignment horizontal="center"/>
    </xf>
    <xf numFmtId="165" fontId="2" fillId="0" borderId="0" xfId="1" applyNumberFormat="1" applyFont="1" applyFill="1" applyBorder="1"/>
    <xf numFmtId="165" fontId="2" fillId="0" borderId="10" xfId="1" applyNumberFormat="1" applyFont="1" applyFill="1" applyBorder="1" applyAlignment="1">
      <alignment horizontal="center" vertical="center" textRotation="90" wrapText="1"/>
    </xf>
    <xf numFmtId="165" fontId="2" fillId="0" borderId="12" xfId="1" applyNumberFormat="1" applyFont="1" applyFill="1" applyBorder="1" applyAlignment="1">
      <alignment horizontal="center" vertical="center" textRotation="90" wrapText="1"/>
    </xf>
    <xf numFmtId="165" fontId="2" fillId="0" borderId="11" xfId="1" applyNumberFormat="1" applyFont="1" applyFill="1" applyBorder="1" applyAlignment="1">
      <alignment horizontal="center" vertical="center" textRotation="90" wrapText="1"/>
    </xf>
    <xf numFmtId="165" fontId="3" fillId="0" borderId="10" xfId="1" applyNumberFormat="1" applyFont="1" applyFill="1" applyBorder="1" applyAlignment="1">
      <alignment horizontal="center" vertical="center" textRotation="90" wrapText="1"/>
    </xf>
    <xf numFmtId="165" fontId="3" fillId="0" borderId="11" xfId="1" applyNumberFormat="1" applyFont="1" applyFill="1" applyBorder="1" applyAlignment="1">
      <alignment horizontal="center" vertical="center" textRotation="90" wrapText="1"/>
    </xf>
    <xf numFmtId="165" fontId="3" fillId="0" borderId="12" xfId="1" applyNumberFormat="1" applyFont="1" applyFill="1" applyBorder="1" applyAlignment="1">
      <alignment horizontal="center" vertical="center" textRotation="90" wrapText="1"/>
    </xf>
    <xf numFmtId="165" fontId="4" fillId="0" borderId="2" xfId="1" applyNumberFormat="1" applyFont="1" applyFill="1" applyBorder="1"/>
    <xf numFmtId="41" fontId="4" fillId="0" borderId="1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5" fontId="4" fillId="0" borderId="7" xfId="1" applyNumberFormat="1" applyFont="1" applyFill="1" applyBorder="1"/>
    <xf numFmtId="41" fontId="4" fillId="0" borderId="6" xfId="1" applyNumberFormat="1" applyFont="1" applyFill="1" applyBorder="1" applyAlignment="1">
      <alignment horizontal="right"/>
    </xf>
    <xf numFmtId="164" fontId="4" fillId="0" borderId="7" xfId="1" applyNumberFormat="1" applyFont="1" applyFill="1" applyBorder="1" applyAlignment="1">
      <alignment horizontal="right"/>
    </xf>
    <xf numFmtId="165" fontId="5" fillId="0" borderId="10" xfId="1" applyNumberFormat="1" applyFont="1" applyFill="1" applyBorder="1"/>
    <xf numFmtId="41" fontId="5" fillId="0" borderId="9" xfId="1" applyNumberFormat="1" applyFont="1" applyFill="1" applyBorder="1" applyAlignment="1">
      <alignment horizontal="right"/>
    </xf>
    <xf numFmtId="164" fontId="5" fillId="0" borderId="10" xfId="1" applyNumberFormat="1" applyFont="1" applyFill="1" applyBorder="1" applyAlignment="1">
      <alignment horizontal="right"/>
    </xf>
    <xf numFmtId="41" fontId="5" fillId="0" borderId="10" xfId="1" applyNumberFormat="1" applyFont="1" applyFill="1" applyBorder="1" applyAlignment="1">
      <alignment horizontal="right"/>
    </xf>
    <xf numFmtId="41" fontId="5" fillId="0" borderId="12" xfId="1" applyNumberFormat="1" applyFont="1" applyFill="1" applyBorder="1" applyAlignment="1">
      <alignment horizontal="right"/>
    </xf>
    <xf numFmtId="41" fontId="5" fillId="0" borderId="11" xfId="1" applyNumberFormat="1" applyFont="1" applyFill="1" applyBorder="1" applyAlignment="1">
      <alignment horizontal="right"/>
    </xf>
    <xf numFmtId="165" fontId="5" fillId="0" borderId="7" xfId="1" applyNumberFormat="1" applyFont="1" applyFill="1" applyBorder="1"/>
    <xf numFmtId="165" fontId="5" fillId="0" borderId="13" xfId="1" applyNumberFormat="1" applyFont="1" applyFill="1" applyBorder="1"/>
    <xf numFmtId="41" fontId="5" fillId="0" borderId="5" xfId="1" applyNumberFormat="1" applyFont="1" applyFill="1" applyBorder="1" applyAlignment="1">
      <alignment horizontal="right"/>
    </xf>
    <xf numFmtId="164" fontId="5" fillId="0" borderId="13" xfId="1" applyNumberFormat="1" applyFont="1" applyFill="1" applyBorder="1" applyAlignment="1">
      <alignment horizontal="right"/>
    </xf>
    <xf numFmtId="41" fontId="5" fillId="0" borderId="13" xfId="1" applyNumberFormat="1" applyFont="1" applyFill="1" applyBorder="1" applyAlignment="1">
      <alignment horizontal="right"/>
    </xf>
    <xf numFmtId="41" fontId="5" fillId="0" borderId="15" xfId="1" applyNumberFormat="1" applyFont="1" applyFill="1" applyBorder="1" applyAlignment="1">
      <alignment horizontal="right"/>
    </xf>
    <xf numFmtId="165" fontId="4" fillId="0" borderId="0" xfId="1" applyNumberFormat="1" applyFont="1" applyBorder="1"/>
    <xf numFmtId="165" fontId="2" fillId="0" borderId="2" xfId="1" applyNumberFormat="1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 textRotation="90" wrapText="1"/>
    </xf>
    <xf numFmtId="165" fontId="2" fillId="0" borderId="10" xfId="1" applyNumberFormat="1" applyFont="1" applyFill="1" applyBorder="1" applyAlignment="1">
      <alignment horizontal="center" vertical="center" textRotation="90" wrapText="1"/>
    </xf>
    <xf numFmtId="165" fontId="2" fillId="0" borderId="3" xfId="1" applyNumberFormat="1" applyFont="1" applyFill="1" applyBorder="1" applyAlignment="1">
      <alignment horizontal="center" vertical="center" textRotation="90" wrapText="1"/>
    </xf>
    <xf numFmtId="165" fontId="2" fillId="0" borderId="11" xfId="1" applyNumberFormat="1" applyFont="1" applyFill="1" applyBorder="1" applyAlignment="1">
      <alignment horizontal="center" vertical="center" textRotation="90" wrapText="1"/>
    </xf>
    <xf numFmtId="165" fontId="2" fillId="0" borderId="4" xfId="1" applyNumberFormat="1" applyFont="1" applyFill="1" applyBorder="1" applyAlignment="1">
      <alignment horizontal="center" vertical="center" textRotation="90" wrapText="1"/>
    </xf>
    <xf numFmtId="165" fontId="2" fillId="0" borderId="12" xfId="1" applyNumberFormat="1" applyFont="1" applyFill="1" applyBorder="1" applyAlignment="1">
      <alignment horizontal="center" vertical="center" textRotation="90" wrapText="1"/>
    </xf>
    <xf numFmtId="165" fontId="2" fillId="0" borderId="1" xfId="1" applyNumberFormat="1" applyFont="1" applyFill="1" applyBorder="1" applyAlignment="1">
      <alignment horizontal="left" vertical="center" wrapText="1"/>
    </xf>
    <xf numFmtId="165" fontId="2" fillId="0" borderId="9" xfId="1" applyNumberFormat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center" vertical="center" textRotation="90" wrapText="1"/>
    </xf>
    <xf numFmtId="165" fontId="2" fillId="0" borderId="9" xfId="1" applyNumberFormat="1" applyFont="1" applyFill="1" applyBorder="1" applyAlignment="1">
      <alignment horizontal="center" vertical="center" textRotation="90" wrapText="1"/>
    </xf>
  </cellXfs>
  <cellStyles count="3">
    <cellStyle name="Migliaia" xfId="1" builtinId="3"/>
    <cellStyle name="Migliaia [0]" xfId="2" builtinId="6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6"/>
  <sheetViews>
    <sheetView tabSelected="1" zoomScaleNormal="100" workbookViewId="0"/>
  </sheetViews>
  <sheetFormatPr defaultRowHeight="15" x14ac:dyDescent="0.25"/>
  <cols>
    <col min="1" max="1" width="21.7109375" customWidth="1"/>
    <col min="2" max="5" width="7.5703125" customWidth="1"/>
    <col min="6" max="6" width="5.5703125" customWidth="1"/>
    <col min="7" max="7" width="11.5703125" customWidth="1"/>
    <col min="8" max="8" width="5.5703125" customWidth="1"/>
    <col min="9" max="9" width="11.5703125" customWidth="1"/>
    <col min="10" max="10" width="5.5703125" customWidth="1"/>
    <col min="11" max="15" width="11.5703125" customWidth="1"/>
    <col min="16" max="16" width="5.5703125" customWidth="1"/>
    <col min="17" max="17" width="11.5703125" customWidth="1"/>
    <col min="18" max="20" width="7.5703125" customWidth="1"/>
    <col min="21" max="22" width="11.5703125" customWidth="1"/>
    <col min="23" max="36" width="6.5703125" customWidth="1"/>
  </cols>
  <sheetData>
    <row r="1" spans="1:36" ht="15.75" x14ac:dyDescent="0.25">
      <c r="A1" s="18" t="s">
        <v>97</v>
      </c>
    </row>
    <row r="3" spans="1:36" ht="90" customHeight="1" x14ac:dyDescent="0.25">
      <c r="A3" s="56" t="s">
        <v>86</v>
      </c>
      <c r="B3" s="58" t="s">
        <v>0</v>
      </c>
      <c r="C3" s="44" t="s">
        <v>12</v>
      </c>
      <c r="D3" s="45"/>
      <c r="E3" s="46"/>
      <c r="F3" s="44" t="s">
        <v>13</v>
      </c>
      <c r="G3" s="46"/>
      <c r="H3" s="44" t="s">
        <v>14</v>
      </c>
      <c r="I3" s="46"/>
      <c r="J3" s="44" t="s">
        <v>87</v>
      </c>
      <c r="K3" s="46"/>
      <c r="L3" s="50" t="s">
        <v>88</v>
      </c>
      <c r="M3" s="52" t="s">
        <v>89</v>
      </c>
      <c r="N3" s="52" t="s">
        <v>90</v>
      </c>
      <c r="O3" s="54" t="s">
        <v>91</v>
      </c>
      <c r="P3" s="44" t="s">
        <v>92</v>
      </c>
      <c r="Q3" s="46"/>
      <c r="R3" s="44" t="s">
        <v>93</v>
      </c>
      <c r="S3" s="46"/>
      <c r="T3" s="44" t="s">
        <v>21</v>
      </c>
      <c r="U3" s="45"/>
      <c r="V3" s="46"/>
      <c r="W3" s="47" t="s">
        <v>22</v>
      </c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9"/>
      <c r="AI3" s="45" t="s">
        <v>23</v>
      </c>
      <c r="AJ3" s="46"/>
    </row>
    <row r="4" spans="1:36" ht="150" customHeight="1" x14ac:dyDescent="0.25">
      <c r="A4" s="57"/>
      <c r="B4" s="59"/>
      <c r="C4" s="19" t="s">
        <v>15</v>
      </c>
      <c r="D4" s="19" t="s">
        <v>16</v>
      </c>
      <c r="E4" s="19" t="s">
        <v>17</v>
      </c>
      <c r="F4" s="19" t="s">
        <v>20</v>
      </c>
      <c r="G4" s="20" t="s">
        <v>19</v>
      </c>
      <c r="H4" s="19" t="s">
        <v>20</v>
      </c>
      <c r="I4" s="20" t="s">
        <v>19</v>
      </c>
      <c r="J4" s="19" t="s">
        <v>20</v>
      </c>
      <c r="K4" s="20" t="s">
        <v>19</v>
      </c>
      <c r="L4" s="51"/>
      <c r="M4" s="53"/>
      <c r="N4" s="53"/>
      <c r="O4" s="55"/>
      <c r="P4" s="19" t="s">
        <v>20</v>
      </c>
      <c r="Q4" s="20" t="s">
        <v>19</v>
      </c>
      <c r="R4" s="19" t="s">
        <v>94</v>
      </c>
      <c r="S4" s="20" t="s">
        <v>95</v>
      </c>
      <c r="T4" s="19" t="s">
        <v>18</v>
      </c>
      <c r="U4" s="21" t="s">
        <v>24</v>
      </c>
      <c r="V4" s="1" t="s">
        <v>25</v>
      </c>
      <c r="W4" s="22" t="s">
        <v>1</v>
      </c>
      <c r="X4" s="23" t="s">
        <v>2</v>
      </c>
      <c r="Y4" s="23" t="s">
        <v>3</v>
      </c>
      <c r="Z4" s="23" t="s">
        <v>4</v>
      </c>
      <c r="AA4" s="23" t="s">
        <v>5</v>
      </c>
      <c r="AB4" s="23" t="s">
        <v>6</v>
      </c>
      <c r="AC4" s="23" t="s">
        <v>7</v>
      </c>
      <c r="AD4" s="23" t="s">
        <v>8</v>
      </c>
      <c r="AE4" s="23" t="s">
        <v>9</v>
      </c>
      <c r="AF4" s="23" t="s">
        <v>10</v>
      </c>
      <c r="AG4" s="23" t="s">
        <v>96</v>
      </c>
      <c r="AH4" s="24" t="s">
        <v>11</v>
      </c>
      <c r="AI4" s="21" t="s">
        <v>26</v>
      </c>
      <c r="AJ4" s="20" t="s">
        <v>27</v>
      </c>
    </row>
    <row r="5" spans="1:36" x14ac:dyDescent="0.25">
      <c r="A5" s="25" t="s">
        <v>28</v>
      </c>
      <c r="B5" s="26">
        <v>10</v>
      </c>
      <c r="C5" s="27">
        <v>4.2</v>
      </c>
      <c r="D5" s="27">
        <v>78</v>
      </c>
      <c r="E5" s="27">
        <v>6.4</v>
      </c>
      <c r="F5" s="4">
        <v>0</v>
      </c>
      <c r="G5" s="3">
        <v>0</v>
      </c>
      <c r="H5" s="4">
        <v>0</v>
      </c>
      <c r="I5" s="3">
        <v>0</v>
      </c>
      <c r="J5" s="4">
        <v>3</v>
      </c>
      <c r="K5" s="3">
        <v>25044</v>
      </c>
      <c r="L5" s="4">
        <v>0</v>
      </c>
      <c r="M5" s="2">
        <v>3000</v>
      </c>
      <c r="N5" s="2">
        <v>0</v>
      </c>
      <c r="O5" s="3">
        <v>0</v>
      </c>
      <c r="P5" s="4">
        <v>1</v>
      </c>
      <c r="Q5" s="3" t="s">
        <v>30</v>
      </c>
      <c r="R5" s="4">
        <v>0</v>
      </c>
      <c r="S5" s="3">
        <v>8</v>
      </c>
      <c r="T5" s="4">
        <v>27</v>
      </c>
      <c r="U5" s="2">
        <v>18731</v>
      </c>
      <c r="V5" s="3">
        <v>117088</v>
      </c>
      <c r="W5" s="4">
        <v>3</v>
      </c>
      <c r="X5" s="2">
        <v>0</v>
      </c>
      <c r="Y5" s="2">
        <v>0</v>
      </c>
      <c r="Z5" s="2">
        <v>1</v>
      </c>
      <c r="AA5" s="2">
        <v>1</v>
      </c>
      <c r="AB5" s="2">
        <v>0</v>
      </c>
      <c r="AC5" s="2">
        <v>0</v>
      </c>
      <c r="AD5" s="2">
        <v>2</v>
      </c>
      <c r="AE5" s="2">
        <v>7</v>
      </c>
      <c r="AF5" s="2">
        <v>26</v>
      </c>
      <c r="AG5" s="2">
        <v>2</v>
      </c>
      <c r="AH5" s="3">
        <v>3</v>
      </c>
      <c r="AI5" s="2">
        <v>0</v>
      </c>
      <c r="AJ5" s="3">
        <v>3</v>
      </c>
    </row>
    <row r="6" spans="1:36" x14ac:dyDescent="0.25">
      <c r="A6" s="28" t="s">
        <v>29</v>
      </c>
      <c r="B6" s="29">
        <v>9</v>
      </c>
      <c r="C6" s="30">
        <v>2.4</v>
      </c>
      <c r="D6" s="30">
        <v>27.4</v>
      </c>
      <c r="E6" s="30">
        <v>4.0999999999999996</v>
      </c>
      <c r="F6" s="7">
        <v>20</v>
      </c>
      <c r="G6" s="6">
        <v>131624</v>
      </c>
      <c r="H6" s="7">
        <v>3</v>
      </c>
      <c r="I6" s="6">
        <v>1200</v>
      </c>
      <c r="J6" s="7">
        <v>2</v>
      </c>
      <c r="K6" s="6">
        <v>860457</v>
      </c>
      <c r="L6" s="7">
        <v>805000</v>
      </c>
      <c r="M6" s="5">
        <v>66000</v>
      </c>
      <c r="N6" s="5">
        <v>100000</v>
      </c>
      <c r="O6" s="6">
        <v>369500</v>
      </c>
      <c r="P6" s="7">
        <v>3</v>
      </c>
      <c r="Q6" s="6">
        <v>5050</v>
      </c>
      <c r="R6" s="7">
        <v>4</v>
      </c>
      <c r="S6" s="6">
        <v>32</v>
      </c>
      <c r="T6" s="7">
        <v>74</v>
      </c>
      <c r="U6" s="5">
        <v>15859</v>
      </c>
      <c r="V6" s="6">
        <v>62340</v>
      </c>
      <c r="W6" s="7">
        <v>11</v>
      </c>
      <c r="X6" s="5">
        <v>3</v>
      </c>
      <c r="Y6" s="5">
        <v>2</v>
      </c>
      <c r="Z6" s="5">
        <v>7</v>
      </c>
      <c r="AA6" s="5">
        <v>8</v>
      </c>
      <c r="AB6" s="5">
        <v>4</v>
      </c>
      <c r="AC6" s="5">
        <v>12</v>
      </c>
      <c r="AD6" s="5">
        <v>8</v>
      </c>
      <c r="AE6" s="5">
        <v>8</v>
      </c>
      <c r="AF6" s="5">
        <v>35</v>
      </c>
      <c r="AG6" s="5">
        <v>7</v>
      </c>
      <c r="AH6" s="6">
        <v>3</v>
      </c>
      <c r="AI6" s="5">
        <v>17</v>
      </c>
      <c r="AJ6" s="6">
        <v>51</v>
      </c>
    </row>
    <row r="7" spans="1:36" x14ac:dyDescent="0.25">
      <c r="A7" s="28" t="s">
        <v>31</v>
      </c>
      <c r="B7" s="29">
        <v>9</v>
      </c>
      <c r="C7" s="30">
        <v>1.9</v>
      </c>
      <c r="D7" s="30">
        <v>34.1</v>
      </c>
      <c r="E7" s="30">
        <v>4.4000000000000004</v>
      </c>
      <c r="F7" s="7">
        <v>66</v>
      </c>
      <c r="G7" s="6">
        <v>18613</v>
      </c>
      <c r="H7" s="7">
        <v>10</v>
      </c>
      <c r="I7" s="6">
        <v>13900</v>
      </c>
      <c r="J7" s="7" t="s">
        <v>30</v>
      </c>
      <c r="K7" s="6">
        <v>3055381</v>
      </c>
      <c r="L7" s="7">
        <v>318300</v>
      </c>
      <c r="M7" s="5">
        <v>118800</v>
      </c>
      <c r="N7" s="5" t="s">
        <v>30</v>
      </c>
      <c r="O7" s="6">
        <v>88397</v>
      </c>
      <c r="P7" s="7">
        <v>1</v>
      </c>
      <c r="Q7" s="6">
        <v>15</v>
      </c>
      <c r="R7" s="7">
        <v>378</v>
      </c>
      <c r="S7" s="6">
        <v>133</v>
      </c>
      <c r="T7" s="7">
        <v>98</v>
      </c>
      <c r="U7" s="5">
        <v>25105</v>
      </c>
      <c r="V7" s="6">
        <v>1750558</v>
      </c>
      <c r="W7" s="7">
        <v>21</v>
      </c>
      <c r="X7" s="5">
        <v>6</v>
      </c>
      <c r="Y7" s="5">
        <v>6</v>
      </c>
      <c r="Z7" s="5">
        <v>8</v>
      </c>
      <c r="AA7" s="5">
        <v>9</v>
      </c>
      <c r="AB7" s="5">
        <v>10</v>
      </c>
      <c r="AC7" s="5">
        <v>19</v>
      </c>
      <c r="AD7" s="5">
        <v>0</v>
      </c>
      <c r="AE7" s="5">
        <v>8</v>
      </c>
      <c r="AF7" s="5">
        <v>17</v>
      </c>
      <c r="AG7" s="5">
        <v>7</v>
      </c>
      <c r="AH7" s="6">
        <v>2</v>
      </c>
      <c r="AI7" s="5">
        <v>20</v>
      </c>
      <c r="AJ7" s="6">
        <v>34</v>
      </c>
    </row>
    <row r="8" spans="1:36" x14ac:dyDescent="0.25">
      <c r="A8" s="28" t="s">
        <v>32</v>
      </c>
      <c r="B8" s="29">
        <v>9</v>
      </c>
      <c r="C8" s="30">
        <v>5</v>
      </c>
      <c r="D8" s="30">
        <v>92.2</v>
      </c>
      <c r="E8" s="30">
        <v>15.2</v>
      </c>
      <c r="F8" s="7">
        <v>5</v>
      </c>
      <c r="G8" s="6">
        <v>416</v>
      </c>
      <c r="H8" s="7">
        <v>6</v>
      </c>
      <c r="I8" s="6">
        <v>18070</v>
      </c>
      <c r="J8" s="7">
        <v>13</v>
      </c>
      <c r="K8" s="6">
        <v>627572</v>
      </c>
      <c r="L8" s="7">
        <v>90000</v>
      </c>
      <c r="M8" s="5">
        <v>0</v>
      </c>
      <c r="N8" s="5">
        <v>0</v>
      </c>
      <c r="O8" s="6">
        <v>77500</v>
      </c>
      <c r="P8" s="7">
        <v>3</v>
      </c>
      <c r="Q8" s="6">
        <v>2510</v>
      </c>
      <c r="R8" s="7">
        <v>94</v>
      </c>
      <c r="S8" s="6">
        <v>12</v>
      </c>
      <c r="T8" s="7">
        <v>48</v>
      </c>
      <c r="U8" s="5">
        <v>6882</v>
      </c>
      <c r="V8" s="6">
        <v>590690</v>
      </c>
      <c r="W8" s="7">
        <v>11</v>
      </c>
      <c r="X8" s="5">
        <v>2</v>
      </c>
      <c r="Y8" s="5">
        <v>1</v>
      </c>
      <c r="Z8" s="5">
        <v>5</v>
      </c>
      <c r="AA8" s="5">
        <v>6</v>
      </c>
      <c r="AB8" s="5">
        <v>9</v>
      </c>
      <c r="AC8" s="5">
        <v>2</v>
      </c>
      <c r="AD8" s="5">
        <v>7</v>
      </c>
      <c r="AE8" s="5">
        <v>7</v>
      </c>
      <c r="AF8" s="5">
        <v>25</v>
      </c>
      <c r="AG8" s="5">
        <v>4</v>
      </c>
      <c r="AH8" s="6">
        <v>7</v>
      </c>
      <c r="AI8" s="5">
        <v>8</v>
      </c>
      <c r="AJ8" s="6">
        <v>23</v>
      </c>
    </row>
    <row r="9" spans="1:36" x14ac:dyDescent="0.25">
      <c r="A9" s="31" t="s">
        <v>98</v>
      </c>
      <c r="B9" s="32">
        <f t="shared" ref="B9:AJ9" si="0">SUM(B5:B8)</f>
        <v>37</v>
      </c>
      <c r="C9" s="33">
        <v>3.4</v>
      </c>
      <c r="D9" s="33">
        <v>58.5</v>
      </c>
      <c r="E9" s="33">
        <v>7.5</v>
      </c>
      <c r="F9" s="34">
        <f>SUM(F5:F8)</f>
        <v>91</v>
      </c>
      <c r="G9" s="35">
        <f t="shared" si="0"/>
        <v>150653</v>
      </c>
      <c r="H9" s="34">
        <f>SUM(H5:H8)</f>
        <v>19</v>
      </c>
      <c r="I9" s="35">
        <f>SUM(I5:I8)</f>
        <v>33170</v>
      </c>
      <c r="J9" s="34">
        <f t="shared" si="0"/>
        <v>18</v>
      </c>
      <c r="K9" s="35">
        <f t="shared" si="0"/>
        <v>4568454</v>
      </c>
      <c r="L9" s="34">
        <f t="shared" si="0"/>
        <v>1213300</v>
      </c>
      <c r="M9" s="36">
        <f t="shared" si="0"/>
        <v>187800</v>
      </c>
      <c r="N9" s="36">
        <f t="shared" si="0"/>
        <v>100000</v>
      </c>
      <c r="O9" s="35">
        <f t="shared" si="0"/>
        <v>535397</v>
      </c>
      <c r="P9" s="34">
        <f t="shared" si="0"/>
        <v>8</v>
      </c>
      <c r="Q9" s="35">
        <f t="shared" si="0"/>
        <v>7575</v>
      </c>
      <c r="R9" s="34">
        <f t="shared" si="0"/>
        <v>476</v>
      </c>
      <c r="S9" s="35">
        <f t="shared" si="0"/>
        <v>185</v>
      </c>
      <c r="T9" s="34">
        <f t="shared" si="0"/>
        <v>247</v>
      </c>
      <c r="U9" s="36">
        <f t="shared" si="0"/>
        <v>66577</v>
      </c>
      <c r="V9" s="35">
        <f t="shared" si="0"/>
        <v>2520676</v>
      </c>
      <c r="W9" s="34">
        <f t="shared" si="0"/>
        <v>46</v>
      </c>
      <c r="X9" s="36">
        <f t="shared" si="0"/>
        <v>11</v>
      </c>
      <c r="Y9" s="36">
        <f t="shared" si="0"/>
        <v>9</v>
      </c>
      <c r="Z9" s="36">
        <f t="shared" si="0"/>
        <v>21</v>
      </c>
      <c r="AA9" s="36">
        <f t="shared" si="0"/>
        <v>24</v>
      </c>
      <c r="AB9" s="36">
        <f t="shared" si="0"/>
        <v>23</v>
      </c>
      <c r="AC9" s="36">
        <f t="shared" si="0"/>
        <v>33</v>
      </c>
      <c r="AD9" s="36">
        <f t="shared" si="0"/>
        <v>17</v>
      </c>
      <c r="AE9" s="36">
        <f t="shared" si="0"/>
        <v>30</v>
      </c>
      <c r="AF9" s="36">
        <f t="shared" si="0"/>
        <v>103</v>
      </c>
      <c r="AG9" s="36">
        <f t="shared" si="0"/>
        <v>20</v>
      </c>
      <c r="AH9" s="35">
        <f t="shared" si="0"/>
        <v>15</v>
      </c>
      <c r="AI9" s="36">
        <f t="shared" si="0"/>
        <v>45</v>
      </c>
      <c r="AJ9" s="35">
        <f t="shared" si="0"/>
        <v>111</v>
      </c>
    </row>
    <row r="10" spans="1:36" x14ac:dyDescent="0.25">
      <c r="A10" s="28" t="s">
        <v>33</v>
      </c>
      <c r="B10" s="29">
        <v>1</v>
      </c>
      <c r="C10" s="27">
        <v>2</v>
      </c>
      <c r="D10" s="27">
        <v>50</v>
      </c>
      <c r="E10" s="27">
        <v>2</v>
      </c>
      <c r="F10" s="4">
        <v>0</v>
      </c>
      <c r="G10" s="3">
        <v>0</v>
      </c>
      <c r="H10" s="4">
        <v>0</v>
      </c>
      <c r="I10" s="3">
        <v>0</v>
      </c>
      <c r="J10" s="7" t="s">
        <v>30</v>
      </c>
      <c r="K10" s="5">
        <v>166841</v>
      </c>
      <c r="L10" s="7">
        <v>0</v>
      </c>
      <c r="M10" s="5">
        <v>0</v>
      </c>
      <c r="N10" s="5">
        <v>0</v>
      </c>
      <c r="O10" s="6">
        <v>63339</v>
      </c>
      <c r="P10" s="7">
        <v>0</v>
      </c>
      <c r="Q10" s="6">
        <v>0</v>
      </c>
      <c r="R10" s="7">
        <v>25</v>
      </c>
      <c r="S10" s="6">
        <v>7</v>
      </c>
      <c r="T10" s="7">
        <v>8</v>
      </c>
      <c r="U10" s="5">
        <v>1607</v>
      </c>
      <c r="V10" s="6">
        <v>126840</v>
      </c>
      <c r="W10" s="8">
        <v>4</v>
      </c>
      <c r="X10" s="8">
        <v>0</v>
      </c>
      <c r="Y10" s="8">
        <v>0</v>
      </c>
      <c r="Z10" s="8">
        <v>2</v>
      </c>
      <c r="AA10" s="8">
        <v>4</v>
      </c>
      <c r="AB10" s="8">
        <v>4</v>
      </c>
      <c r="AC10" s="8">
        <v>2</v>
      </c>
      <c r="AD10" s="8">
        <v>4</v>
      </c>
      <c r="AE10" s="8">
        <v>1</v>
      </c>
      <c r="AF10" s="8">
        <v>3</v>
      </c>
      <c r="AG10" s="8">
        <v>2</v>
      </c>
      <c r="AH10" s="8">
        <v>5</v>
      </c>
      <c r="AI10" s="15">
        <v>2</v>
      </c>
      <c r="AJ10" s="16">
        <v>6</v>
      </c>
    </row>
    <row r="11" spans="1:36" x14ac:dyDescent="0.25">
      <c r="A11" s="28" t="s">
        <v>34</v>
      </c>
      <c r="B11" s="29">
        <v>2</v>
      </c>
      <c r="C11" s="30">
        <v>3</v>
      </c>
      <c r="D11" s="30">
        <v>34.5</v>
      </c>
      <c r="E11" s="30">
        <v>3.5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5">
        <v>0</v>
      </c>
      <c r="N11" s="5">
        <v>0</v>
      </c>
      <c r="O11" s="6">
        <v>0</v>
      </c>
      <c r="P11" s="7">
        <v>0</v>
      </c>
      <c r="Q11" s="6">
        <v>0</v>
      </c>
      <c r="R11" s="7">
        <v>0</v>
      </c>
      <c r="S11" s="6">
        <v>0</v>
      </c>
      <c r="T11" s="7">
        <v>23</v>
      </c>
      <c r="U11" s="5">
        <v>7089</v>
      </c>
      <c r="V11" s="6">
        <v>50927</v>
      </c>
      <c r="W11" s="7">
        <v>2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8">
        <v>4</v>
      </c>
      <c r="AF11" s="8">
        <v>20</v>
      </c>
      <c r="AG11" s="8">
        <v>1</v>
      </c>
      <c r="AH11" s="6">
        <v>0</v>
      </c>
      <c r="AI11" s="5">
        <v>0</v>
      </c>
      <c r="AJ11" s="6">
        <v>0</v>
      </c>
    </row>
    <row r="12" spans="1:36" x14ac:dyDescent="0.25">
      <c r="A12" s="28" t="s">
        <v>35</v>
      </c>
      <c r="B12" s="29">
        <v>11</v>
      </c>
      <c r="C12" s="30">
        <v>13.1</v>
      </c>
      <c r="D12" s="30">
        <v>81.599999999999994</v>
      </c>
      <c r="E12" s="30">
        <v>44</v>
      </c>
      <c r="F12" s="7">
        <v>15</v>
      </c>
      <c r="G12" s="6">
        <v>44025</v>
      </c>
      <c r="H12" s="7">
        <v>6</v>
      </c>
      <c r="I12" s="6">
        <v>16335</v>
      </c>
      <c r="J12" s="7">
        <v>30</v>
      </c>
      <c r="K12" s="6">
        <v>1642679</v>
      </c>
      <c r="L12" s="7">
        <v>764140</v>
      </c>
      <c r="M12" s="5">
        <v>183470</v>
      </c>
      <c r="N12" s="5">
        <v>382397</v>
      </c>
      <c r="O12" s="6">
        <v>1090455</v>
      </c>
      <c r="P12" s="7">
        <v>29</v>
      </c>
      <c r="Q12" s="6">
        <v>7800</v>
      </c>
      <c r="R12" s="7">
        <v>112</v>
      </c>
      <c r="S12" s="6">
        <v>367</v>
      </c>
      <c r="T12" s="7">
        <v>214</v>
      </c>
      <c r="U12" s="5">
        <v>33415</v>
      </c>
      <c r="V12" s="6">
        <v>383058</v>
      </c>
      <c r="W12" s="7">
        <v>49</v>
      </c>
      <c r="X12" s="5">
        <v>16</v>
      </c>
      <c r="Y12" s="5">
        <v>18</v>
      </c>
      <c r="Z12" s="5">
        <v>18</v>
      </c>
      <c r="AA12" s="5">
        <v>42</v>
      </c>
      <c r="AB12" s="5">
        <v>19</v>
      </c>
      <c r="AC12" s="5">
        <v>45</v>
      </c>
      <c r="AD12" s="5">
        <v>38</v>
      </c>
      <c r="AE12" s="5">
        <v>15</v>
      </c>
      <c r="AF12" s="5">
        <v>67</v>
      </c>
      <c r="AG12" s="5">
        <v>16</v>
      </c>
      <c r="AH12" s="6">
        <v>16</v>
      </c>
      <c r="AI12" s="15">
        <v>9</v>
      </c>
      <c r="AJ12" s="16">
        <v>11</v>
      </c>
    </row>
    <row r="13" spans="1:36" x14ac:dyDescent="0.25">
      <c r="A13" s="28" t="s">
        <v>36</v>
      </c>
      <c r="B13" s="29">
        <v>5</v>
      </c>
      <c r="C13" s="30" t="s">
        <v>30</v>
      </c>
      <c r="D13" s="30">
        <v>9</v>
      </c>
      <c r="E13" s="30" t="s">
        <v>30</v>
      </c>
      <c r="F13" s="7">
        <v>2</v>
      </c>
      <c r="G13" s="6">
        <v>5630</v>
      </c>
      <c r="H13" s="7">
        <v>0</v>
      </c>
      <c r="I13" s="6">
        <v>0</v>
      </c>
      <c r="J13" s="7" t="s">
        <v>30</v>
      </c>
      <c r="K13" s="6">
        <v>84000</v>
      </c>
      <c r="L13" s="7">
        <v>0</v>
      </c>
      <c r="M13" s="5">
        <v>0</v>
      </c>
      <c r="N13" s="5">
        <v>0</v>
      </c>
      <c r="O13" s="6">
        <v>0</v>
      </c>
      <c r="P13" s="10">
        <v>2</v>
      </c>
      <c r="Q13" s="8">
        <v>10</v>
      </c>
      <c r="R13" s="7">
        <v>0</v>
      </c>
      <c r="S13" s="6">
        <v>0</v>
      </c>
      <c r="T13" s="7">
        <v>25</v>
      </c>
      <c r="U13" s="5">
        <v>2671</v>
      </c>
      <c r="V13" s="6">
        <v>23756</v>
      </c>
      <c r="W13" s="7">
        <v>16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12</v>
      </c>
      <c r="AD13" s="5">
        <v>0</v>
      </c>
      <c r="AE13" s="5">
        <v>7</v>
      </c>
      <c r="AF13" s="5">
        <v>11</v>
      </c>
      <c r="AG13" s="5">
        <v>2</v>
      </c>
      <c r="AH13" s="6">
        <v>1</v>
      </c>
      <c r="AI13" s="5">
        <v>0</v>
      </c>
      <c r="AJ13" s="6">
        <v>0</v>
      </c>
    </row>
    <row r="14" spans="1:36" x14ac:dyDescent="0.25">
      <c r="A14" s="31" t="s">
        <v>99</v>
      </c>
      <c r="B14" s="32">
        <f t="shared" ref="B14:AJ14" si="1">SUM(B10:B13)</f>
        <v>19</v>
      </c>
      <c r="C14" s="33">
        <v>8</v>
      </c>
      <c r="D14" s="33">
        <v>55.9</v>
      </c>
      <c r="E14" s="33">
        <v>25.9</v>
      </c>
      <c r="F14" s="34">
        <f t="shared" si="1"/>
        <v>17</v>
      </c>
      <c r="G14" s="35">
        <f t="shared" si="1"/>
        <v>49655</v>
      </c>
      <c r="H14" s="34">
        <f>SUM(H10:H13)</f>
        <v>6</v>
      </c>
      <c r="I14" s="35">
        <f>SUM(I10:I13)</f>
        <v>16335</v>
      </c>
      <c r="J14" s="34">
        <f t="shared" si="1"/>
        <v>30</v>
      </c>
      <c r="K14" s="35">
        <f t="shared" si="1"/>
        <v>1893520</v>
      </c>
      <c r="L14" s="34">
        <f t="shared" si="1"/>
        <v>764140</v>
      </c>
      <c r="M14" s="36">
        <f t="shared" si="1"/>
        <v>183470</v>
      </c>
      <c r="N14" s="36">
        <f t="shared" si="1"/>
        <v>382397</v>
      </c>
      <c r="O14" s="35">
        <f t="shared" si="1"/>
        <v>1153794</v>
      </c>
      <c r="P14" s="34">
        <f t="shared" si="1"/>
        <v>31</v>
      </c>
      <c r="Q14" s="35">
        <f t="shared" si="1"/>
        <v>7810</v>
      </c>
      <c r="R14" s="34">
        <f t="shared" si="1"/>
        <v>137</v>
      </c>
      <c r="S14" s="35">
        <f t="shared" si="1"/>
        <v>374</v>
      </c>
      <c r="T14" s="34">
        <f t="shared" si="1"/>
        <v>270</v>
      </c>
      <c r="U14" s="36">
        <f t="shared" si="1"/>
        <v>44782</v>
      </c>
      <c r="V14" s="35">
        <f t="shared" si="1"/>
        <v>584581</v>
      </c>
      <c r="W14" s="34">
        <f t="shared" si="1"/>
        <v>71</v>
      </c>
      <c r="X14" s="36">
        <f t="shared" si="1"/>
        <v>16</v>
      </c>
      <c r="Y14" s="36">
        <f t="shared" si="1"/>
        <v>18</v>
      </c>
      <c r="Z14" s="36">
        <f t="shared" si="1"/>
        <v>20</v>
      </c>
      <c r="AA14" s="36">
        <f t="shared" si="1"/>
        <v>46</v>
      </c>
      <c r="AB14" s="36">
        <f t="shared" si="1"/>
        <v>23</v>
      </c>
      <c r="AC14" s="36">
        <f t="shared" si="1"/>
        <v>59</v>
      </c>
      <c r="AD14" s="36">
        <f t="shared" si="1"/>
        <v>42</v>
      </c>
      <c r="AE14" s="36">
        <f t="shared" si="1"/>
        <v>27</v>
      </c>
      <c r="AF14" s="36">
        <f t="shared" si="1"/>
        <v>101</v>
      </c>
      <c r="AG14" s="36">
        <f t="shared" si="1"/>
        <v>21</v>
      </c>
      <c r="AH14" s="35">
        <f t="shared" si="1"/>
        <v>22</v>
      </c>
      <c r="AI14" s="36">
        <f t="shared" si="1"/>
        <v>11</v>
      </c>
      <c r="AJ14" s="35">
        <f t="shared" si="1"/>
        <v>17</v>
      </c>
    </row>
    <row r="15" spans="1:36" x14ac:dyDescent="0.25">
      <c r="A15" s="28" t="s">
        <v>37</v>
      </c>
      <c r="B15" s="29">
        <v>2</v>
      </c>
      <c r="C15" s="30">
        <v>1.4</v>
      </c>
      <c r="D15" s="30">
        <v>61.5</v>
      </c>
      <c r="E15" s="30">
        <v>4.8</v>
      </c>
      <c r="F15" s="7">
        <v>46</v>
      </c>
      <c r="G15" s="6">
        <v>359311</v>
      </c>
      <c r="H15" s="7">
        <v>1</v>
      </c>
      <c r="I15" s="6">
        <v>16137</v>
      </c>
      <c r="J15" s="10">
        <v>16</v>
      </c>
      <c r="K15" s="6">
        <v>766305</v>
      </c>
      <c r="L15" s="7">
        <v>130619</v>
      </c>
      <c r="M15" s="5">
        <v>13858</v>
      </c>
      <c r="N15" s="5">
        <v>79943</v>
      </c>
      <c r="O15" s="9">
        <v>292226</v>
      </c>
      <c r="P15" s="10">
        <v>1</v>
      </c>
      <c r="Q15" s="8">
        <v>5900</v>
      </c>
      <c r="R15" s="7">
        <v>44</v>
      </c>
      <c r="S15" s="6">
        <v>44</v>
      </c>
      <c r="T15" s="10">
        <v>38</v>
      </c>
      <c r="U15" s="8">
        <v>9087</v>
      </c>
      <c r="V15" s="9">
        <v>672779</v>
      </c>
      <c r="W15" s="10">
        <v>16</v>
      </c>
      <c r="X15" s="8">
        <v>2</v>
      </c>
      <c r="Y15" s="8">
        <v>1</v>
      </c>
      <c r="Z15" s="8">
        <v>4</v>
      </c>
      <c r="AA15" s="8">
        <v>3</v>
      </c>
      <c r="AB15" s="8">
        <v>2</v>
      </c>
      <c r="AC15" s="8">
        <v>8</v>
      </c>
      <c r="AD15" s="8">
        <v>3</v>
      </c>
      <c r="AE15" s="8">
        <v>2</v>
      </c>
      <c r="AF15" s="8">
        <v>9</v>
      </c>
      <c r="AG15" s="8">
        <v>4</v>
      </c>
      <c r="AH15" s="8">
        <v>2</v>
      </c>
      <c r="AI15" s="15">
        <v>3</v>
      </c>
      <c r="AJ15" s="16">
        <v>0</v>
      </c>
    </row>
    <row r="16" spans="1:36" x14ac:dyDescent="0.25">
      <c r="A16" s="28" t="s">
        <v>38</v>
      </c>
      <c r="B16" s="29">
        <v>3</v>
      </c>
      <c r="C16" s="30">
        <v>2.7</v>
      </c>
      <c r="D16" s="30">
        <v>19.3</v>
      </c>
      <c r="E16" s="30">
        <v>31</v>
      </c>
      <c r="F16" s="7">
        <v>6</v>
      </c>
      <c r="G16" s="6">
        <v>12420</v>
      </c>
      <c r="H16" s="7">
        <v>1</v>
      </c>
      <c r="I16" s="6">
        <v>40</v>
      </c>
      <c r="J16" s="7">
        <v>2</v>
      </c>
      <c r="K16" s="6">
        <v>8159</v>
      </c>
      <c r="L16" s="7">
        <v>21000</v>
      </c>
      <c r="M16" s="5" t="s">
        <v>30</v>
      </c>
      <c r="N16" s="5" t="s">
        <v>30</v>
      </c>
      <c r="O16" s="6" t="s">
        <v>30</v>
      </c>
      <c r="P16" s="7" t="s">
        <v>30</v>
      </c>
      <c r="Q16" s="6" t="s">
        <v>30</v>
      </c>
      <c r="R16" s="7" t="s">
        <v>30</v>
      </c>
      <c r="S16" s="6">
        <v>2</v>
      </c>
      <c r="T16" s="7">
        <v>16</v>
      </c>
      <c r="U16" s="5">
        <v>12296</v>
      </c>
      <c r="V16" s="6">
        <v>30750</v>
      </c>
      <c r="W16" s="7">
        <v>3</v>
      </c>
      <c r="X16" s="5">
        <v>2</v>
      </c>
      <c r="Y16" s="5">
        <v>1</v>
      </c>
      <c r="Z16" s="5">
        <v>0</v>
      </c>
      <c r="AA16" s="5">
        <v>0</v>
      </c>
      <c r="AB16" s="5">
        <v>0</v>
      </c>
      <c r="AC16" s="5">
        <v>0</v>
      </c>
      <c r="AD16" s="5">
        <v>1</v>
      </c>
      <c r="AE16" s="5">
        <v>6</v>
      </c>
      <c r="AF16" s="5">
        <v>7</v>
      </c>
      <c r="AG16" s="5">
        <v>5</v>
      </c>
      <c r="AH16" s="6">
        <v>3</v>
      </c>
      <c r="AI16" s="5">
        <v>0</v>
      </c>
      <c r="AJ16" s="6">
        <v>11</v>
      </c>
    </row>
    <row r="17" spans="1:36" x14ac:dyDescent="0.25">
      <c r="A17" s="28" t="s">
        <v>39</v>
      </c>
      <c r="B17" s="29">
        <v>8</v>
      </c>
      <c r="C17" s="30">
        <v>16.7</v>
      </c>
      <c r="D17" s="30">
        <v>90.9</v>
      </c>
      <c r="E17" s="30">
        <v>48.9</v>
      </c>
      <c r="F17" s="7">
        <v>19</v>
      </c>
      <c r="G17" s="6">
        <v>13899</v>
      </c>
      <c r="H17" s="7">
        <v>13</v>
      </c>
      <c r="I17" s="6">
        <v>858</v>
      </c>
      <c r="J17" s="7">
        <v>4</v>
      </c>
      <c r="K17" s="6">
        <v>143250</v>
      </c>
      <c r="L17" s="7">
        <v>85000</v>
      </c>
      <c r="M17" s="5">
        <v>0</v>
      </c>
      <c r="N17" s="5">
        <v>0</v>
      </c>
      <c r="O17" s="6">
        <v>20000</v>
      </c>
      <c r="P17" s="7">
        <v>0</v>
      </c>
      <c r="Q17" s="6">
        <v>0</v>
      </c>
      <c r="R17" s="7">
        <v>0</v>
      </c>
      <c r="S17" s="6">
        <v>55</v>
      </c>
      <c r="T17" s="7">
        <v>38</v>
      </c>
      <c r="U17" s="5">
        <v>12631</v>
      </c>
      <c r="V17" s="6">
        <v>80133</v>
      </c>
      <c r="W17" s="7">
        <v>11</v>
      </c>
      <c r="X17" s="5">
        <v>6</v>
      </c>
      <c r="Y17" s="5">
        <v>6</v>
      </c>
      <c r="Z17" s="5">
        <v>3</v>
      </c>
      <c r="AA17" s="5">
        <v>6</v>
      </c>
      <c r="AB17" s="5">
        <v>0</v>
      </c>
      <c r="AC17" s="5">
        <v>5</v>
      </c>
      <c r="AD17" s="5">
        <v>5</v>
      </c>
      <c r="AE17" s="5">
        <v>7</v>
      </c>
      <c r="AF17" s="5">
        <v>22</v>
      </c>
      <c r="AG17" s="5">
        <v>5</v>
      </c>
      <c r="AH17" s="6">
        <v>8</v>
      </c>
      <c r="AI17" s="5">
        <v>0</v>
      </c>
      <c r="AJ17" s="6">
        <v>0</v>
      </c>
    </row>
    <row r="18" spans="1:36" x14ac:dyDescent="0.25">
      <c r="A18" s="31" t="s">
        <v>100</v>
      </c>
      <c r="B18" s="32">
        <f t="shared" ref="B18:AJ18" si="2">SUM(B15:B17)</f>
        <v>13</v>
      </c>
      <c r="C18" s="33">
        <v>11.1</v>
      </c>
      <c r="D18" s="33">
        <v>69.900000000000006</v>
      </c>
      <c r="E18" s="33">
        <v>38</v>
      </c>
      <c r="F18" s="34">
        <f t="shared" ref="F18:S18" si="3">SUM(F15:F17)</f>
        <v>71</v>
      </c>
      <c r="G18" s="35">
        <f t="shared" si="3"/>
        <v>385630</v>
      </c>
      <c r="H18" s="34">
        <f>SUM(H15:H17)</f>
        <v>15</v>
      </c>
      <c r="I18" s="35">
        <f>SUM(I15:I17)</f>
        <v>17035</v>
      </c>
      <c r="J18" s="34">
        <f t="shared" si="3"/>
        <v>22</v>
      </c>
      <c r="K18" s="35">
        <f t="shared" si="3"/>
        <v>917714</v>
      </c>
      <c r="L18" s="34">
        <f t="shared" si="3"/>
        <v>236619</v>
      </c>
      <c r="M18" s="36">
        <f t="shared" si="3"/>
        <v>13858</v>
      </c>
      <c r="N18" s="36">
        <f t="shared" si="3"/>
        <v>79943</v>
      </c>
      <c r="O18" s="35">
        <f t="shared" si="3"/>
        <v>312226</v>
      </c>
      <c r="P18" s="34">
        <f t="shared" si="3"/>
        <v>1</v>
      </c>
      <c r="Q18" s="35">
        <f t="shared" si="3"/>
        <v>5900</v>
      </c>
      <c r="R18" s="34">
        <f t="shared" si="3"/>
        <v>44</v>
      </c>
      <c r="S18" s="35">
        <f t="shared" si="3"/>
        <v>101</v>
      </c>
      <c r="T18" s="34">
        <f t="shared" si="2"/>
        <v>92</v>
      </c>
      <c r="U18" s="36">
        <f t="shared" si="2"/>
        <v>34014</v>
      </c>
      <c r="V18" s="35">
        <f t="shared" si="2"/>
        <v>783662</v>
      </c>
      <c r="W18" s="34">
        <f t="shared" si="2"/>
        <v>30</v>
      </c>
      <c r="X18" s="36">
        <f t="shared" si="2"/>
        <v>10</v>
      </c>
      <c r="Y18" s="36">
        <f t="shared" si="2"/>
        <v>8</v>
      </c>
      <c r="Z18" s="36">
        <f t="shared" si="2"/>
        <v>7</v>
      </c>
      <c r="AA18" s="36">
        <f t="shared" si="2"/>
        <v>9</v>
      </c>
      <c r="AB18" s="36">
        <f t="shared" si="2"/>
        <v>2</v>
      </c>
      <c r="AC18" s="36">
        <f t="shared" si="2"/>
        <v>13</v>
      </c>
      <c r="AD18" s="36">
        <f t="shared" si="2"/>
        <v>9</v>
      </c>
      <c r="AE18" s="36">
        <f t="shared" si="2"/>
        <v>15</v>
      </c>
      <c r="AF18" s="36">
        <f t="shared" si="2"/>
        <v>38</v>
      </c>
      <c r="AG18" s="36">
        <f t="shared" si="2"/>
        <v>14</v>
      </c>
      <c r="AH18" s="35">
        <f t="shared" si="2"/>
        <v>13</v>
      </c>
      <c r="AI18" s="36">
        <f t="shared" si="2"/>
        <v>3</v>
      </c>
      <c r="AJ18" s="35">
        <f t="shared" si="2"/>
        <v>11</v>
      </c>
    </row>
    <row r="19" spans="1:36" x14ac:dyDescent="0.25">
      <c r="A19" s="28" t="s">
        <v>40</v>
      </c>
      <c r="B19" s="29">
        <v>11</v>
      </c>
      <c r="C19" s="30">
        <v>15.6</v>
      </c>
      <c r="D19" s="30">
        <v>26.5</v>
      </c>
      <c r="E19" s="30">
        <v>19.899999999999999</v>
      </c>
      <c r="F19" s="7">
        <v>40</v>
      </c>
      <c r="G19" s="6">
        <v>16984</v>
      </c>
      <c r="H19" s="7">
        <v>14</v>
      </c>
      <c r="I19" s="6">
        <v>15990</v>
      </c>
      <c r="J19" s="7">
        <v>8</v>
      </c>
      <c r="K19" s="6">
        <v>372300</v>
      </c>
      <c r="L19" s="7">
        <v>0</v>
      </c>
      <c r="M19" s="5">
        <v>209000</v>
      </c>
      <c r="N19" s="5">
        <v>1860</v>
      </c>
      <c r="O19" s="5">
        <v>298670</v>
      </c>
      <c r="P19" s="10">
        <v>0</v>
      </c>
      <c r="Q19" s="8">
        <v>0</v>
      </c>
      <c r="R19" s="7">
        <v>50</v>
      </c>
      <c r="S19" s="6">
        <v>23</v>
      </c>
      <c r="T19" s="7">
        <v>53</v>
      </c>
      <c r="U19" s="5">
        <v>15766</v>
      </c>
      <c r="V19" s="9">
        <v>421224</v>
      </c>
      <c r="W19" s="7">
        <v>25</v>
      </c>
      <c r="X19" s="5">
        <v>8</v>
      </c>
      <c r="Y19" s="5">
        <v>5</v>
      </c>
      <c r="Z19" s="5">
        <v>6</v>
      </c>
      <c r="AA19" s="5">
        <v>6</v>
      </c>
      <c r="AB19" s="5">
        <v>3</v>
      </c>
      <c r="AC19" s="5">
        <v>13</v>
      </c>
      <c r="AD19" s="5">
        <v>9</v>
      </c>
      <c r="AE19" s="5">
        <v>9</v>
      </c>
      <c r="AF19" s="5">
        <v>15</v>
      </c>
      <c r="AG19" s="5">
        <v>8</v>
      </c>
      <c r="AH19" s="6">
        <v>6</v>
      </c>
      <c r="AI19" s="5">
        <v>4</v>
      </c>
      <c r="AJ19" s="6">
        <v>32</v>
      </c>
    </row>
    <row r="20" spans="1:36" x14ac:dyDescent="0.25">
      <c r="A20" s="28" t="s">
        <v>41</v>
      </c>
      <c r="B20" s="29">
        <v>1</v>
      </c>
      <c r="C20" s="30">
        <v>0.5</v>
      </c>
      <c r="D20" s="30">
        <v>20</v>
      </c>
      <c r="E20" s="30">
        <v>3</v>
      </c>
      <c r="F20" s="7">
        <v>0</v>
      </c>
      <c r="G20" s="6">
        <v>0</v>
      </c>
      <c r="H20" s="7">
        <v>0</v>
      </c>
      <c r="I20" s="6">
        <v>0</v>
      </c>
      <c r="J20" s="7" t="s">
        <v>30</v>
      </c>
      <c r="K20" s="6">
        <v>44000</v>
      </c>
      <c r="L20" s="7">
        <v>0</v>
      </c>
      <c r="M20" s="5">
        <v>0</v>
      </c>
      <c r="N20" s="5">
        <v>0</v>
      </c>
      <c r="O20" s="6">
        <v>0</v>
      </c>
      <c r="P20" s="7">
        <v>0</v>
      </c>
      <c r="Q20" s="6">
        <v>0</v>
      </c>
      <c r="R20" s="7">
        <v>0</v>
      </c>
      <c r="S20" s="6">
        <v>2</v>
      </c>
      <c r="T20" s="7">
        <v>3</v>
      </c>
      <c r="U20" s="5">
        <v>206</v>
      </c>
      <c r="V20" s="6">
        <v>1050</v>
      </c>
      <c r="W20" s="8">
        <v>1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2</v>
      </c>
      <c r="AF20" s="8">
        <v>2</v>
      </c>
      <c r="AG20" s="8">
        <v>1</v>
      </c>
      <c r="AH20" s="8">
        <v>0</v>
      </c>
      <c r="AI20" s="15">
        <v>0</v>
      </c>
      <c r="AJ20" s="16">
        <v>0</v>
      </c>
    </row>
    <row r="21" spans="1:36" x14ac:dyDescent="0.25">
      <c r="A21" s="28" t="s">
        <v>42</v>
      </c>
      <c r="B21" s="29">
        <v>6</v>
      </c>
      <c r="C21" s="30">
        <v>3.6</v>
      </c>
      <c r="D21" s="30">
        <v>43.3</v>
      </c>
      <c r="E21" s="30">
        <v>19</v>
      </c>
      <c r="F21" s="7">
        <v>10</v>
      </c>
      <c r="G21" s="6">
        <v>340</v>
      </c>
      <c r="H21" s="7">
        <v>18</v>
      </c>
      <c r="I21" s="6">
        <v>600</v>
      </c>
      <c r="J21" s="7">
        <v>3</v>
      </c>
      <c r="K21" s="6">
        <v>11740</v>
      </c>
      <c r="L21" s="8">
        <v>13540</v>
      </c>
      <c r="M21" s="5">
        <v>64100</v>
      </c>
      <c r="N21" s="5">
        <v>37667</v>
      </c>
      <c r="O21" s="6" t="s">
        <v>30</v>
      </c>
      <c r="P21" s="7">
        <v>0</v>
      </c>
      <c r="Q21" s="6">
        <v>0</v>
      </c>
      <c r="R21" s="7">
        <v>0</v>
      </c>
      <c r="S21" s="6">
        <v>3</v>
      </c>
      <c r="T21" s="7">
        <v>26</v>
      </c>
      <c r="U21" s="5">
        <v>4990</v>
      </c>
      <c r="V21" s="6">
        <v>54581</v>
      </c>
      <c r="W21" s="7">
        <v>5</v>
      </c>
      <c r="X21" s="5">
        <v>2</v>
      </c>
      <c r="Y21" s="5">
        <v>3</v>
      </c>
      <c r="Z21" s="5">
        <v>2</v>
      </c>
      <c r="AA21" s="5">
        <v>2</v>
      </c>
      <c r="AB21" s="5">
        <v>0</v>
      </c>
      <c r="AC21" s="5">
        <v>0</v>
      </c>
      <c r="AD21" s="5">
        <v>1</v>
      </c>
      <c r="AE21" s="5">
        <v>6</v>
      </c>
      <c r="AF21" s="5">
        <v>11</v>
      </c>
      <c r="AG21" s="5">
        <v>2</v>
      </c>
      <c r="AH21" s="6">
        <v>0</v>
      </c>
      <c r="AI21" s="5">
        <v>1</v>
      </c>
      <c r="AJ21" s="6">
        <v>11</v>
      </c>
    </row>
    <row r="22" spans="1:36" x14ac:dyDescent="0.25">
      <c r="A22" s="28" t="s">
        <v>43</v>
      </c>
      <c r="B22" s="29">
        <v>15</v>
      </c>
      <c r="C22" s="30">
        <v>11.7</v>
      </c>
      <c r="D22" s="30">
        <v>113.5</v>
      </c>
      <c r="E22" s="30">
        <v>48.1</v>
      </c>
      <c r="F22" s="7">
        <v>28</v>
      </c>
      <c r="G22" s="6">
        <v>12598</v>
      </c>
      <c r="H22" s="7">
        <v>11</v>
      </c>
      <c r="I22" s="6">
        <v>8938</v>
      </c>
      <c r="J22" s="7">
        <v>15</v>
      </c>
      <c r="K22" s="6">
        <v>250060</v>
      </c>
      <c r="L22" s="7">
        <v>0</v>
      </c>
      <c r="M22" s="5">
        <v>0</v>
      </c>
      <c r="N22" s="5">
        <v>37600</v>
      </c>
      <c r="O22" s="6">
        <v>32600</v>
      </c>
      <c r="P22" s="7">
        <v>1</v>
      </c>
      <c r="Q22" s="6">
        <v>2000</v>
      </c>
      <c r="R22" s="7">
        <v>53</v>
      </c>
      <c r="S22" s="6">
        <v>64</v>
      </c>
      <c r="T22" s="7">
        <v>81</v>
      </c>
      <c r="U22" s="5">
        <v>12926</v>
      </c>
      <c r="V22" s="6">
        <v>467306</v>
      </c>
      <c r="W22" s="7">
        <v>27</v>
      </c>
      <c r="X22" s="5">
        <v>1</v>
      </c>
      <c r="Y22" s="5">
        <v>0</v>
      </c>
      <c r="Z22" s="5">
        <v>9</v>
      </c>
      <c r="AA22" s="5">
        <v>9</v>
      </c>
      <c r="AB22" s="5">
        <v>9</v>
      </c>
      <c r="AC22" s="5">
        <v>11</v>
      </c>
      <c r="AD22" s="5">
        <v>9</v>
      </c>
      <c r="AE22" s="5">
        <v>28</v>
      </c>
      <c r="AF22" s="5">
        <v>50</v>
      </c>
      <c r="AG22" s="5">
        <v>7</v>
      </c>
      <c r="AH22" s="6">
        <v>13</v>
      </c>
      <c r="AI22" s="5">
        <v>0</v>
      </c>
      <c r="AJ22" s="6">
        <v>21</v>
      </c>
    </row>
    <row r="23" spans="1:36" x14ac:dyDescent="0.25">
      <c r="A23" s="31" t="s">
        <v>101</v>
      </c>
      <c r="B23" s="32">
        <f t="shared" ref="B23:AJ23" si="4">SUM(B19:B22)</f>
        <v>33</v>
      </c>
      <c r="C23" s="33">
        <v>11.2</v>
      </c>
      <c r="D23" s="33">
        <v>68.900000000000006</v>
      </c>
      <c r="E23" s="33">
        <v>32</v>
      </c>
      <c r="F23" s="34">
        <f t="shared" si="4"/>
        <v>78</v>
      </c>
      <c r="G23" s="35">
        <f t="shared" si="4"/>
        <v>29922</v>
      </c>
      <c r="H23" s="34">
        <f>SUM(H19:H22)</f>
        <v>43</v>
      </c>
      <c r="I23" s="35">
        <f>SUM(I19:I22)</f>
        <v>25528</v>
      </c>
      <c r="J23" s="34">
        <f t="shared" si="4"/>
        <v>26</v>
      </c>
      <c r="K23" s="35">
        <f t="shared" si="4"/>
        <v>678100</v>
      </c>
      <c r="L23" s="34">
        <f t="shared" si="4"/>
        <v>13540</v>
      </c>
      <c r="M23" s="36">
        <f t="shared" si="4"/>
        <v>273100</v>
      </c>
      <c r="N23" s="36">
        <f t="shared" si="4"/>
        <v>77127</v>
      </c>
      <c r="O23" s="35">
        <f t="shared" si="4"/>
        <v>331270</v>
      </c>
      <c r="P23" s="34">
        <f t="shared" si="4"/>
        <v>1</v>
      </c>
      <c r="Q23" s="35">
        <f t="shared" si="4"/>
        <v>2000</v>
      </c>
      <c r="R23" s="34">
        <f t="shared" si="4"/>
        <v>103</v>
      </c>
      <c r="S23" s="35">
        <f t="shared" si="4"/>
        <v>92</v>
      </c>
      <c r="T23" s="34">
        <f t="shared" si="4"/>
        <v>163</v>
      </c>
      <c r="U23" s="36">
        <f t="shared" si="4"/>
        <v>33888</v>
      </c>
      <c r="V23" s="35">
        <f t="shared" si="4"/>
        <v>944161</v>
      </c>
      <c r="W23" s="34">
        <f t="shared" si="4"/>
        <v>58</v>
      </c>
      <c r="X23" s="36">
        <f t="shared" si="4"/>
        <v>11</v>
      </c>
      <c r="Y23" s="36">
        <f t="shared" si="4"/>
        <v>8</v>
      </c>
      <c r="Z23" s="36">
        <f t="shared" si="4"/>
        <v>17</v>
      </c>
      <c r="AA23" s="36">
        <f t="shared" si="4"/>
        <v>17</v>
      </c>
      <c r="AB23" s="36">
        <f t="shared" si="4"/>
        <v>12</v>
      </c>
      <c r="AC23" s="36">
        <f t="shared" si="4"/>
        <v>24</v>
      </c>
      <c r="AD23" s="36">
        <f t="shared" si="4"/>
        <v>19</v>
      </c>
      <c r="AE23" s="36">
        <f t="shared" si="4"/>
        <v>45</v>
      </c>
      <c r="AF23" s="36">
        <f t="shared" si="4"/>
        <v>78</v>
      </c>
      <c r="AG23" s="36">
        <f t="shared" si="4"/>
        <v>18</v>
      </c>
      <c r="AH23" s="35">
        <f t="shared" si="4"/>
        <v>19</v>
      </c>
      <c r="AI23" s="36">
        <f t="shared" si="4"/>
        <v>5</v>
      </c>
      <c r="AJ23" s="35">
        <f t="shared" si="4"/>
        <v>64</v>
      </c>
    </row>
    <row r="24" spans="1:36" x14ac:dyDescent="0.25">
      <c r="A24" s="28" t="s">
        <v>44</v>
      </c>
      <c r="B24" s="29">
        <v>5</v>
      </c>
      <c r="C24" s="30">
        <v>2.9</v>
      </c>
      <c r="D24" s="30">
        <v>69.599999999999994</v>
      </c>
      <c r="E24" s="30">
        <v>65.8</v>
      </c>
      <c r="F24" s="7">
        <v>3</v>
      </c>
      <c r="G24" s="6">
        <v>3372</v>
      </c>
      <c r="H24" s="7">
        <v>2</v>
      </c>
      <c r="I24" s="6" t="s">
        <v>30</v>
      </c>
      <c r="J24" s="10">
        <v>11</v>
      </c>
      <c r="K24" s="6">
        <v>31128</v>
      </c>
      <c r="L24" s="7">
        <v>34282</v>
      </c>
      <c r="M24" s="8" t="s">
        <v>30</v>
      </c>
      <c r="N24" s="5">
        <v>0</v>
      </c>
      <c r="O24" s="6">
        <v>934</v>
      </c>
      <c r="P24" s="7">
        <v>1</v>
      </c>
      <c r="Q24" s="6">
        <v>20</v>
      </c>
      <c r="R24" s="7">
        <v>0</v>
      </c>
      <c r="S24" s="6">
        <v>2</v>
      </c>
      <c r="T24" s="7">
        <v>17</v>
      </c>
      <c r="U24" s="5">
        <v>3989</v>
      </c>
      <c r="V24" s="6">
        <v>66380</v>
      </c>
      <c r="W24" s="7">
        <v>6</v>
      </c>
      <c r="X24" s="5">
        <v>2</v>
      </c>
      <c r="Y24" s="5">
        <v>0</v>
      </c>
      <c r="Z24" s="5">
        <v>1</v>
      </c>
      <c r="AA24" s="5">
        <v>1</v>
      </c>
      <c r="AB24" s="5">
        <v>0</v>
      </c>
      <c r="AC24" s="5">
        <v>0</v>
      </c>
      <c r="AD24" s="5">
        <v>1</v>
      </c>
      <c r="AE24" s="5">
        <v>6</v>
      </c>
      <c r="AF24" s="5">
        <v>9</v>
      </c>
      <c r="AG24" s="5">
        <v>4</v>
      </c>
      <c r="AH24" s="6">
        <v>5</v>
      </c>
      <c r="AI24" s="5">
        <v>0</v>
      </c>
      <c r="AJ24" s="6">
        <v>9</v>
      </c>
    </row>
    <row r="25" spans="1:36" x14ac:dyDescent="0.25">
      <c r="A25" s="28" t="s">
        <v>45</v>
      </c>
      <c r="B25" s="29">
        <v>1</v>
      </c>
      <c r="C25" s="30">
        <v>4</v>
      </c>
      <c r="D25" s="30">
        <v>70</v>
      </c>
      <c r="E25" s="30">
        <v>10</v>
      </c>
      <c r="F25" s="7">
        <v>0</v>
      </c>
      <c r="G25" s="6">
        <v>0</v>
      </c>
      <c r="H25" s="7">
        <v>0</v>
      </c>
      <c r="I25" s="6">
        <v>0</v>
      </c>
      <c r="J25" s="7" t="s">
        <v>30</v>
      </c>
      <c r="K25" s="6">
        <v>2200000</v>
      </c>
      <c r="L25" s="7">
        <v>0</v>
      </c>
      <c r="M25" s="5">
        <v>0</v>
      </c>
      <c r="N25" s="5">
        <v>0</v>
      </c>
      <c r="O25" s="5">
        <v>0</v>
      </c>
      <c r="P25" s="7">
        <v>0</v>
      </c>
      <c r="Q25" s="5">
        <v>0</v>
      </c>
      <c r="R25" s="7">
        <v>210</v>
      </c>
      <c r="S25" s="5">
        <v>40</v>
      </c>
      <c r="T25" s="7">
        <v>19</v>
      </c>
      <c r="U25" s="5">
        <v>5555</v>
      </c>
      <c r="V25" s="6">
        <v>155031</v>
      </c>
      <c r="W25" s="7">
        <v>0</v>
      </c>
      <c r="X25" s="5">
        <v>0</v>
      </c>
      <c r="Y25" s="5">
        <v>1</v>
      </c>
      <c r="Z25" s="5">
        <v>0</v>
      </c>
      <c r="AA25" s="5">
        <v>2</v>
      </c>
      <c r="AB25" s="5">
        <v>4</v>
      </c>
      <c r="AC25" s="5">
        <v>3</v>
      </c>
      <c r="AD25" s="5">
        <v>5</v>
      </c>
      <c r="AE25" s="5">
        <v>1</v>
      </c>
      <c r="AF25" s="5">
        <v>5</v>
      </c>
      <c r="AG25" s="5">
        <v>1</v>
      </c>
      <c r="AH25" s="6">
        <v>0</v>
      </c>
      <c r="AI25" s="5">
        <v>0</v>
      </c>
      <c r="AJ25" s="6">
        <v>0</v>
      </c>
    </row>
    <row r="26" spans="1:36" x14ac:dyDescent="0.25">
      <c r="A26" s="28" t="s">
        <v>46</v>
      </c>
      <c r="B26" s="29">
        <v>5</v>
      </c>
      <c r="C26" s="30">
        <v>1.5</v>
      </c>
      <c r="D26" s="30">
        <v>41.8</v>
      </c>
      <c r="E26" s="30">
        <v>12.5</v>
      </c>
      <c r="F26" s="7">
        <v>4</v>
      </c>
      <c r="G26" s="6">
        <v>300</v>
      </c>
      <c r="H26" s="7">
        <v>7</v>
      </c>
      <c r="I26" s="6">
        <v>90</v>
      </c>
      <c r="J26" s="7">
        <v>2</v>
      </c>
      <c r="K26" s="6">
        <v>2960</v>
      </c>
      <c r="L26" s="7">
        <v>2960</v>
      </c>
      <c r="M26" s="5">
        <v>63950</v>
      </c>
      <c r="N26" s="5">
        <v>0</v>
      </c>
      <c r="O26" s="5">
        <v>0</v>
      </c>
      <c r="P26" s="7">
        <v>0</v>
      </c>
      <c r="Q26" s="6">
        <v>0</v>
      </c>
      <c r="R26" s="7">
        <v>0</v>
      </c>
      <c r="S26" s="6">
        <v>3</v>
      </c>
      <c r="T26" s="7">
        <v>27</v>
      </c>
      <c r="U26" s="5">
        <v>7690</v>
      </c>
      <c r="V26" s="6">
        <v>123523</v>
      </c>
      <c r="W26" s="7">
        <v>13</v>
      </c>
      <c r="X26" s="5">
        <v>2</v>
      </c>
      <c r="Y26" s="5">
        <v>0</v>
      </c>
      <c r="Z26" s="5">
        <v>2</v>
      </c>
      <c r="AA26" s="5">
        <v>0</v>
      </c>
      <c r="AB26" s="5">
        <v>0</v>
      </c>
      <c r="AC26" s="5">
        <v>4</v>
      </c>
      <c r="AD26" s="5">
        <v>0</v>
      </c>
      <c r="AE26" s="5">
        <v>5</v>
      </c>
      <c r="AF26" s="5">
        <v>8</v>
      </c>
      <c r="AG26" s="5">
        <v>6</v>
      </c>
      <c r="AH26" s="6">
        <v>3</v>
      </c>
      <c r="AI26" s="5">
        <v>0</v>
      </c>
      <c r="AJ26" s="6">
        <v>4</v>
      </c>
    </row>
    <row r="27" spans="1:36" x14ac:dyDescent="0.25">
      <c r="A27" s="28" t="s">
        <v>47</v>
      </c>
      <c r="B27" s="29">
        <v>5</v>
      </c>
      <c r="C27" s="30">
        <v>4.5999999999999996</v>
      </c>
      <c r="D27" s="30">
        <v>72</v>
      </c>
      <c r="E27" s="30">
        <v>78.8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5" t="s">
        <v>30</v>
      </c>
      <c r="N27" s="5">
        <v>0</v>
      </c>
      <c r="O27" s="5">
        <v>0</v>
      </c>
      <c r="P27" s="7">
        <v>0</v>
      </c>
      <c r="Q27" s="6">
        <v>0</v>
      </c>
      <c r="R27" s="7">
        <v>3</v>
      </c>
      <c r="S27" s="6">
        <v>14</v>
      </c>
      <c r="T27" s="7">
        <v>20</v>
      </c>
      <c r="U27" s="5">
        <v>3998</v>
      </c>
      <c r="V27" s="6">
        <v>2713</v>
      </c>
      <c r="W27" s="7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4</v>
      </c>
      <c r="AF27" s="5">
        <v>11</v>
      </c>
      <c r="AG27" s="5">
        <v>0</v>
      </c>
      <c r="AH27" s="6">
        <v>0</v>
      </c>
      <c r="AI27" s="5">
        <v>0</v>
      </c>
      <c r="AJ27" s="6">
        <v>0</v>
      </c>
    </row>
    <row r="28" spans="1:36" x14ac:dyDescent="0.25">
      <c r="A28" s="28" t="s">
        <v>48</v>
      </c>
      <c r="B28" s="29">
        <v>2</v>
      </c>
      <c r="C28" s="30">
        <v>2.5</v>
      </c>
      <c r="D28" s="30">
        <v>82.5</v>
      </c>
      <c r="E28" s="30">
        <v>45</v>
      </c>
      <c r="F28" s="7">
        <v>1</v>
      </c>
      <c r="G28" s="6" t="s">
        <v>30</v>
      </c>
      <c r="H28" s="7">
        <v>0</v>
      </c>
      <c r="I28" s="6">
        <v>0</v>
      </c>
      <c r="J28" s="7">
        <v>2</v>
      </c>
      <c r="K28" s="6">
        <v>13000</v>
      </c>
      <c r="L28" s="7" t="s">
        <v>30</v>
      </c>
      <c r="M28" s="5" t="s">
        <v>30</v>
      </c>
      <c r="N28" s="5">
        <v>0</v>
      </c>
      <c r="O28" s="5">
        <v>0</v>
      </c>
      <c r="P28" s="7">
        <v>0</v>
      </c>
      <c r="Q28" s="6">
        <v>0</v>
      </c>
      <c r="R28" s="7">
        <v>0</v>
      </c>
      <c r="S28" s="6">
        <v>10</v>
      </c>
      <c r="T28" s="7">
        <v>11</v>
      </c>
      <c r="U28" s="5">
        <v>3323</v>
      </c>
      <c r="V28" s="6">
        <v>310000</v>
      </c>
      <c r="W28" s="7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2</v>
      </c>
      <c r="AF28" s="5">
        <v>2</v>
      </c>
      <c r="AG28" s="5">
        <v>2</v>
      </c>
      <c r="AH28" s="6">
        <v>0</v>
      </c>
      <c r="AI28" s="5">
        <v>0</v>
      </c>
      <c r="AJ28" s="6">
        <v>0</v>
      </c>
    </row>
    <row r="29" spans="1:36" x14ac:dyDescent="0.25">
      <c r="A29" s="31" t="s">
        <v>102</v>
      </c>
      <c r="B29" s="32">
        <f t="shared" ref="B29:AJ29" si="5">SUM(B24:B28)</f>
        <v>18</v>
      </c>
      <c r="C29" s="33">
        <v>3</v>
      </c>
      <c r="D29" s="33">
        <v>64</v>
      </c>
      <c r="E29" s="33">
        <v>49.2</v>
      </c>
      <c r="F29" s="34">
        <f t="shared" si="5"/>
        <v>8</v>
      </c>
      <c r="G29" s="35">
        <f t="shared" si="5"/>
        <v>3672</v>
      </c>
      <c r="H29" s="34">
        <f>SUM(H24:H28)</f>
        <v>9</v>
      </c>
      <c r="I29" s="35">
        <f>SUM(I24:I28)</f>
        <v>90</v>
      </c>
      <c r="J29" s="34">
        <f t="shared" si="5"/>
        <v>15</v>
      </c>
      <c r="K29" s="35">
        <f t="shared" si="5"/>
        <v>2247088</v>
      </c>
      <c r="L29" s="34">
        <f t="shared" si="5"/>
        <v>37242</v>
      </c>
      <c r="M29" s="36">
        <f t="shared" si="5"/>
        <v>63950</v>
      </c>
      <c r="N29" s="36">
        <f t="shared" si="5"/>
        <v>0</v>
      </c>
      <c r="O29" s="35">
        <f t="shared" si="5"/>
        <v>934</v>
      </c>
      <c r="P29" s="34">
        <f t="shared" si="5"/>
        <v>1</v>
      </c>
      <c r="Q29" s="35">
        <v>20</v>
      </c>
      <c r="R29" s="34">
        <f t="shared" si="5"/>
        <v>213</v>
      </c>
      <c r="S29" s="35">
        <f t="shared" si="5"/>
        <v>69</v>
      </c>
      <c r="T29" s="34">
        <f t="shared" si="5"/>
        <v>94</v>
      </c>
      <c r="U29" s="36">
        <f t="shared" si="5"/>
        <v>24555</v>
      </c>
      <c r="V29" s="35">
        <f t="shared" si="5"/>
        <v>657647</v>
      </c>
      <c r="W29" s="34">
        <f t="shared" si="5"/>
        <v>19</v>
      </c>
      <c r="X29" s="36">
        <f t="shared" si="5"/>
        <v>4</v>
      </c>
      <c r="Y29" s="36">
        <f t="shared" si="5"/>
        <v>1</v>
      </c>
      <c r="Z29" s="36">
        <f t="shared" si="5"/>
        <v>3</v>
      </c>
      <c r="AA29" s="36">
        <f t="shared" si="5"/>
        <v>3</v>
      </c>
      <c r="AB29" s="36">
        <f t="shared" si="5"/>
        <v>4</v>
      </c>
      <c r="AC29" s="36">
        <f t="shared" si="5"/>
        <v>7</v>
      </c>
      <c r="AD29" s="36">
        <f t="shared" si="5"/>
        <v>6</v>
      </c>
      <c r="AE29" s="36">
        <f t="shared" si="5"/>
        <v>18</v>
      </c>
      <c r="AF29" s="36">
        <f t="shared" si="5"/>
        <v>35</v>
      </c>
      <c r="AG29" s="36">
        <f t="shared" si="5"/>
        <v>13</v>
      </c>
      <c r="AH29" s="35">
        <f t="shared" si="5"/>
        <v>8</v>
      </c>
      <c r="AI29" s="36">
        <f t="shared" si="5"/>
        <v>0</v>
      </c>
      <c r="AJ29" s="35">
        <f t="shared" si="5"/>
        <v>13</v>
      </c>
    </row>
    <row r="30" spans="1:36" x14ac:dyDescent="0.25">
      <c r="A30" s="28" t="s">
        <v>49</v>
      </c>
      <c r="B30" s="29">
        <v>1</v>
      </c>
      <c r="C30" s="30">
        <v>1</v>
      </c>
      <c r="D30" s="30">
        <v>75</v>
      </c>
      <c r="E30" s="30">
        <v>16</v>
      </c>
      <c r="F30" s="7">
        <v>0</v>
      </c>
      <c r="G30" s="6">
        <v>0</v>
      </c>
      <c r="H30" s="7">
        <v>0</v>
      </c>
      <c r="I30" s="6">
        <v>0</v>
      </c>
      <c r="J30" s="10">
        <v>4</v>
      </c>
      <c r="K30" s="8">
        <v>127235</v>
      </c>
      <c r="L30" s="7">
        <v>0</v>
      </c>
      <c r="M30" s="8">
        <v>0</v>
      </c>
      <c r="N30" s="5">
        <v>35000</v>
      </c>
      <c r="O30" s="6">
        <v>179000</v>
      </c>
      <c r="P30" s="10">
        <v>1</v>
      </c>
      <c r="Q30" s="8">
        <v>1029</v>
      </c>
      <c r="R30" s="7">
        <v>84</v>
      </c>
      <c r="S30" s="6">
        <v>29</v>
      </c>
      <c r="T30" s="7">
        <v>22</v>
      </c>
      <c r="U30" s="5">
        <v>10366</v>
      </c>
      <c r="V30" s="6">
        <v>178113</v>
      </c>
      <c r="W30" s="8">
        <v>3</v>
      </c>
      <c r="X30" s="8">
        <v>2</v>
      </c>
      <c r="Y30" s="8">
        <v>7</v>
      </c>
      <c r="Z30" s="8">
        <v>11</v>
      </c>
      <c r="AA30" s="8">
        <v>9</v>
      </c>
      <c r="AB30" s="8">
        <v>6</v>
      </c>
      <c r="AC30" s="8">
        <v>5</v>
      </c>
      <c r="AD30" s="8">
        <v>5</v>
      </c>
      <c r="AE30" s="8">
        <v>0</v>
      </c>
      <c r="AF30" s="8">
        <v>2</v>
      </c>
      <c r="AG30" s="8">
        <v>2</v>
      </c>
      <c r="AH30" s="8">
        <v>6</v>
      </c>
      <c r="AI30" s="15">
        <v>1</v>
      </c>
      <c r="AJ30" s="16">
        <v>21</v>
      </c>
    </row>
    <row r="31" spans="1:36" x14ac:dyDescent="0.25">
      <c r="A31" s="28" t="s">
        <v>50</v>
      </c>
      <c r="B31" s="29">
        <v>13</v>
      </c>
      <c r="C31" s="30">
        <v>10.1</v>
      </c>
      <c r="D31" s="30">
        <v>100.2</v>
      </c>
      <c r="E31" s="30">
        <v>206.5</v>
      </c>
      <c r="F31" s="7">
        <v>2</v>
      </c>
      <c r="G31" s="6">
        <v>947</v>
      </c>
      <c r="H31" s="7">
        <v>0</v>
      </c>
      <c r="I31" s="6">
        <v>0</v>
      </c>
      <c r="J31" s="7">
        <v>7</v>
      </c>
      <c r="K31" s="6">
        <v>7055</v>
      </c>
      <c r="L31" s="7">
        <v>0</v>
      </c>
      <c r="M31" s="5">
        <v>0</v>
      </c>
      <c r="N31" s="5">
        <v>0</v>
      </c>
      <c r="O31" s="6">
        <v>0</v>
      </c>
      <c r="P31" s="7">
        <v>0</v>
      </c>
      <c r="Q31" s="6">
        <v>0</v>
      </c>
      <c r="R31" s="7">
        <v>0</v>
      </c>
      <c r="S31" s="6">
        <v>12</v>
      </c>
      <c r="T31" s="7">
        <v>67</v>
      </c>
      <c r="U31" s="5">
        <v>9912</v>
      </c>
      <c r="V31" s="6">
        <v>85326</v>
      </c>
      <c r="W31" s="7">
        <v>10</v>
      </c>
      <c r="X31" s="5">
        <v>4</v>
      </c>
      <c r="Y31" s="5">
        <v>0</v>
      </c>
      <c r="Z31" s="5">
        <v>3</v>
      </c>
      <c r="AA31" s="5">
        <v>4</v>
      </c>
      <c r="AB31" s="5">
        <v>0</v>
      </c>
      <c r="AC31" s="5">
        <v>1</v>
      </c>
      <c r="AD31" s="5">
        <v>2</v>
      </c>
      <c r="AE31" s="5">
        <v>25</v>
      </c>
      <c r="AF31" s="5">
        <v>53</v>
      </c>
      <c r="AG31" s="5">
        <v>7</v>
      </c>
      <c r="AH31" s="6">
        <v>5</v>
      </c>
      <c r="AI31" s="5">
        <v>0</v>
      </c>
      <c r="AJ31" s="6">
        <v>16</v>
      </c>
    </row>
    <row r="32" spans="1:36" x14ac:dyDescent="0.25">
      <c r="A32" s="28" t="s">
        <v>51</v>
      </c>
      <c r="B32" s="29">
        <v>4</v>
      </c>
      <c r="C32" s="30">
        <v>6.3</v>
      </c>
      <c r="D32" s="30">
        <v>45.5</v>
      </c>
      <c r="E32" s="30">
        <v>76.3</v>
      </c>
      <c r="F32" s="7">
        <v>11</v>
      </c>
      <c r="G32" s="6">
        <v>50210</v>
      </c>
      <c r="H32" s="7">
        <v>5</v>
      </c>
      <c r="I32" s="6">
        <v>34000</v>
      </c>
      <c r="J32" s="7">
        <v>5</v>
      </c>
      <c r="K32" s="6">
        <v>565613</v>
      </c>
      <c r="L32" s="7">
        <v>0</v>
      </c>
      <c r="M32" s="5">
        <v>30000</v>
      </c>
      <c r="N32" s="5">
        <v>0</v>
      </c>
      <c r="O32" s="6" t="s">
        <v>103</v>
      </c>
      <c r="P32" s="7">
        <v>0</v>
      </c>
      <c r="Q32" s="6">
        <v>0</v>
      </c>
      <c r="R32" s="7">
        <v>21</v>
      </c>
      <c r="S32" s="6">
        <v>105</v>
      </c>
      <c r="T32" s="7">
        <v>40</v>
      </c>
      <c r="U32" s="5">
        <v>12396</v>
      </c>
      <c r="V32" s="5">
        <v>778961</v>
      </c>
      <c r="W32" s="7">
        <v>10</v>
      </c>
      <c r="X32" s="5">
        <v>5</v>
      </c>
      <c r="Y32" s="5">
        <v>7</v>
      </c>
      <c r="Z32" s="5">
        <v>8</v>
      </c>
      <c r="AA32" s="5">
        <v>7</v>
      </c>
      <c r="AB32" s="5">
        <v>5</v>
      </c>
      <c r="AC32" s="5">
        <v>7</v>
      </c>
      <c r="AD32" s="5">
        <v>7</v>
      </c>
      <c r="AE32" s="5">
        <v>4</v>
      </c>
      <c r="AF32" s="5">
        <v>18</v>
      </c>
      <c r="AG32" s="5">
        <v>9</v>
      </c>
      <c r="AH32" s="6">
        <v>2</v>
      </c>
      <c r="AI32" s="5">
        <v>1</v>
      </c>
      <c r="AJ32" s="6">
        <v>26</v>
      </c>
    </row>
    <row r="33" spans="1:36" x14ac:dyDescent="0.25">
      <c r="A33" s="28" t="s">
        <v>52</v>
      </c>
      <c r="B33" s="29">
        <v>2</v>
      </c>
      <c r="C33" s="30">
        <v>2.2999999999999998</v>
      </c>
      <c r="D33" s="30">
        <v>34.4</v>
      </c>
      <c r="E33" s="30">
        <v>30.9</v>
      </c>
      <c r="F33" s="7">
        <v>12</v>
      </c>
      <c r="G33" s="6">
        <v>79207</v>
      </c>
      <c r="H33" s="7">
        <v>6</v>
      </c>
      <c r="I33" s="6">
        <v>7898</v>
      </c>
      <c r="J33" s="7">
        <v>2</v>
      </c>
      <c r="K33" s="6">
        <v>104259</v>
      </c>
      <c r="L33" s="7">
        <v>0</v>
      </c>
      <c r="M33" s="5">
        <v>42701</v>
      </c>
      <c r="N33" s="5">
        <v>0</v>
      </c>
      <c r="O33" s="6">
        <v>18149</v>
      </c>
      <c r="P33" s="7">
        <v>0</v>
      </c>
      <c r="Q33" s="5">
        <v>0</v>
      </c>
      <c r="R33" s="7">
        <v>3</v>
      </c>
      <c r="S33" s="5">
        <v>64</v>
      </c>
      <c r="T33" s="7">
        <v>22</v>
      </c>
      <c r="U33" s="5">
        <v>4947</v>
      </c>
      <c r="V33" s="5">
        <v>86580</v>
      </c>
      <c r="W33" s="7">
        <v>13</v>
      </c>
      <c r="X33" s="5">
        <v>0</v>
      </c>
      <c r="Y33" s="5">
        <v>4</v>
      </c>
      <c r="Z33" s="5">
        <v>5</v>
      </c>
      <c r="AA33" s="5">
        <v>3</v>
      </c>
      <c r="AB33" s="5">
        <v>3</v>
      </c>
      <c r="AC33" s="5">
        <v>13</v>
      </c>
      <c r="AD33" s="5">
        <v>4</v>
      </c>
      <c r="AE33" s="5">
        <v>3</v>
      </c>
      <c r="AF33" s="5">
        <v>1</v>
      </c>
      <c r="AG33" s="5">
        <v>3</v>
      </c>
      <c r="AH33" s="5">
        <v>2</v>
      </c>
      <c r="AI33" s="7">
        <v>0</v>
      </c>
      <c r="AJ33" s="6">
        <v>18</v>
      </c>
    </row>
    <row r="34" spans="1:36" x14ac:dyDescent="0.25">
      <c r="A34" s="28" t="s">
        <v>53</v>
      </c>
      <c r="B34" s="29">
        <v>2</v>
      </c>
      <c r="C34" s="30">
        <v>2.2999999999999998</v>
      </c>
      <c r="D34" s="30">
        <v>17.5</v>
      </c>
      <c r="E34" s="30">
        <v>6.5</v>
      </c>
      <c r="F34" s="7">
        <v>0</v>
      </c>
      <c r="G34" s="6">
        <v>0</v>
      </c>
      <c r="H34" s="7">
        <v>0</v>
      </c>
      <c r="I34" s="6">
        <v>0</v>
      </c>
      <c r="J34" s="7">
        <v>2</v>
      </c>
      <c r="K34" s="6">
        <v>7000</v>
      </c>
      <c r="L34" s="7">
        <v>0</v>
      </c>
      <c r="M34" s="5">
        <v>0</v>
      </c>
      <c r="N34" s="5">
        <v>0</v>
      </c>
      <c r="O34" s="6">
        <v>0</v>
      </c>
      <c r="P34" s="7">
        <v>0</v>
      </c>
      <c r="Q34" s="6">
        <v>0</v>
      </c>
      <c r="R34" s="7">
        <v>0</v>
      </c>
      <c r="S34" s="6">
        <v>3</v>
      </c>
      <c r="T34" s="7">
        <v>18</v>
      </c>
      <c r="U34" s="5">
        <v>1851</v>
      </c>
      <c r="V34" s="5">
        <v>11415</v>
      </c>
      <c r="W34" s="7">
        <v>0</v>
      </c>
      <c r="X34" s="5">
        <v>0</v>
      </c>
      <c r="Y34" s="5">
        <v>0</v>
      </c>
      <c r="Z34" s="5">
        <v>3</v>
      </c>
      <c r="AA34" s="5">
        <v>3</v>
      </c>
      <c r="AB34" s="5">
        <v>0</v>
      </c>
      <c r="AC34" s="5">
        <v>0</v>
      </c>
      <c r="AD34" s="5">
        <v>0</v>
      </c>
      <c r="AE34" s="5">
        <v>10</v>
      </c>
      <c r="AF34" s="5">
        <v>11</v>
      </c>
      <c r="AG34" s="5">
        <v>0</v>
      </c>
      <c r="AH34" s="5">
        <v>0</v>
      </c>
      <c r="AI34" s="7">
        <v>0</v>
      </c>
      <c r="AJ34" s="6">
        <v>9</v>
      </c>
    </row>
    <row r="35" spans="1:36" x14ac:dyDescent="0.25">
      <c r="A35" s="28" t="s">
        <v>54</v>
      </c>
      <c r="B35" s="29">
        <v>4</v>
      </c>
      <c r="C35" s="30">
        <v>5.3</v>
      </c>
      <c r="D35" s="30">
        <v>47.8</v>
      </c>
      <c r="E35" s="30">
        <v>12.3</v>
      </c>
      <c r="F35" s="7">
        <v>0</v>
      </c>
      <c r="G35" s="6">
        <v>0</v>
      </c>
      <c r="H35" s="7">
        <v>0</v>
      </c>
      <c r="I35" s="6">
        <v>0</v>
      </c>
      <c r="J35" s="7">
        <v>1</v>
      </c>
      <c r="K35" s="6">
        <v>28044</v>
      </c>
      <c r="L35" s="7">
        <v>15410</v>
      </c>
      <c r="M35" s="5">
        <v>36240</v>
      </c>
      <c r="N35" s="5">
        <v>0</v>
      </c>
      <c r="O35" s="6">
        <v>120</v>
      </c>
      <c r="P35" s="7">
        <v>0</v>
      </c>
      <c r="Q35" s="6">
        <v>0</v>
      </c>
      <c r="R35" s="7">
        <v>0</v>
      </c>
      <c r="S35" s="6">
        <v>12</v>
      </c>
      <c r="T35" s="7">
        <v>19</v>
      </c>
      <c r="U35" s="5">
        <v>5205</v>
      </c>
      <c r="V35" s="6">
        <v>51897</v>
      </c>
      <c r="W35" s="7">
        <v>2</v>
      </c>
      <c r="X35" s="5">
        <v>2</v>
      </c>
      <c r="Y35" s="5">
        <v>2</v>
      </c>
      <c r="Z35" s="5">
        <v>3</v>
      </c>
      <c r="AA35" s="5">
        <v>3</v>
      </c>
      <c r="AB35" s="5">
        <v>0</v>
      </c>
      <c r="AC35" s="5">
        <v>1</v>
      </c>
      <c r="AD35" s="5">
        <v>1</v>
      </c>
      <c r="AE35" s="5">
        <v>10</v>
      </c>
      <c r="AF35" s="5">
        <v>9</v>
      </c>
      <c r="AG35" s="5">
        <v>3</v>
      </c>
      <c r="AH35" s="6">
        <v>2</v>
      </c>
      <c r="AI35" s="5">
        <v>0</v>
      </c>
      <c r="AJ35" s="6">
        <v>1</v>
      </c>
    </row>
    <row r="36" spans="1:36" x14ac:dyDescent="0.25">
      <c r="A36" s="28" t="s">
        <v>55</v>
      </c>
      <c r="B36" s="29">
        <v>6</v>
      </c>
      <c r="C36" s="30">
        <v>17.399999999999999</v>
      </c>
      <c r="D36" s="30">
        <v>148</v>
      </c>
      <c r="E36" s="30">
        <v>59.8</v>
      </c>
      <c r="F36" s="7">
        <v>2</v>
      </c>
      <c r="G36" s="6">
        <v>1500</v>
      </c>
      <c r="H36" s="7">
        <v>0</v>
      </c>
      <c r="I36" s="6">
        <v>0</v>
      </c>
      <c r="J36" s="7">
        <v>10</v>
      </c>
      <c r="K36" s="6">
        <v>48681</v>
      </c>
      <c r="L36" s="7">
        <v>0</v>
      </c>
      <c r="M36" s="5">
        <v>0</v>
      </c>
      <c r="N36" s="5">
        <v>2518</v>
      </c>
      <c r="O36" s="6">
        <v>3026</v>
      </c>
      <c r="P36" s="7">
        <v>3</v>
      </c>
      <c r="Q36" s="6">
        <v>40</v>
      </c>
      <c r="R36" s="7">
        <v>0</v>
      </c>
      <c r="S36" s="6">
        <v>5</v>
      </c>
      <c r="T36" s="7">
        <v>32</v>
      </c>
      <c r="U36" s="5">
        <v>7902</v>
      </c>
      <c r="V36" s="6">
        <v>72506</v>
      </c>
      <c r="W36" s="7">
        <v>7</v>
      </c>
      <c r="X36" s="5">
        <v>0</v>
      </c>
      <c r="Y36" s="5">
        <v>4</v>
      </c>
      <c r="Z36" s="5">
        <v>5</v>
      </c>
      <c r="AA36" s="5">
        <v>6</v>
      </c>
      <c r="AB36" s="5">
        <v>4</v>
      </c>
      <c r="AC36" s="5">
        <v>0</v>
      </c>
      <c r="AD36" s="5">
        <v>5</v>
      </c>
      <c r="AE36" s="5">
        <v>13</v>
      </c>
      <c r="AF36" s="5">
        <v>21</v>
      </c>
      <c r="AG36" s="5">
        <v>5</v>
      </c>
      <c r="AH36" s="6">
        <v>3</v>
      </c>
      <c r="AI36" s="5">
        <v>7</v>
      </c>
      <c r="AJ36" s="6">
        <v>0</v>
      </c>
    </row>
    <row r="37" spans="1:36" x14ac:dyDescent="0.25">
      <c r="A37" s="31" t="s">
        <v>104</v>
      </c>
      <c r="B37" s="32">
        <f t="shared" ref="B37:AJ37" si="6">SUM(B30:B36)</f>
        <v>32</v>
      </c>
      <c r="C37" s="33">
        <v>9.1</v>
      </c>
      <c r="D37" s="33">
        <v>85.7</v>
      </c>
      <c r="E37" s="33">
        <v>109</v>
      </c>
      <c r="F37" s="34">
        <f t="shared" ref="F37:S37" si="7">SUM(F30:F36)</f>
        <v>27</v>
      </c>
      <c r="G37" s="35">
        <f t="shared" si="7"/>
        <v>131864</v>
      </c>
      <c r="H37" s="34">
        <f>SUM(H30:H36)</f>
        <v>11</v>
      </c>
      <c r="I37" s="35">
        <f>SUM(I30:I36)</f>
        <v>41898</v>
      </c>
      <c r="J37" s="34">
        <f t="shared" si="7"/>
        <v>31</v>
      </c>
      <c r="K37" s="35">
        <f t="shared" si="7"/>
        <v>887887</v>
      </c>
      <c r="L37" s="34">
        <f t="shared" si="7"/>
        <v>15410</v>
      </c>
      <c r="M37" s="36">
        <f t="shared" si="7"/>
        <v>108941</v>
      </c>
      <c r="N37" s="36">
        <f t="shared" si="7"/>
        <v>37518</v>
      </c>
      <c r="O37" s="35">
        <f t="shared" si="7"/>
        <v>200295</v>
      </c>
      <c r="P37" s="34">
        <f t="shared" si="7"/>
        <v>4</v>
      </c>
      <c r="Q37" s="35">
        <f t="shared" si="7"/>
        <v>1069</v>
      </c>
      <c r="R37" s="34">
        <f t="shared" si="7"/>
        <v>108</v>
      </c>
      <c r="S37" s="35">
        <f t="shared" si="7"/>
        <v>230</v>
      </c>
      <c r="T37" s="34">
        <f t="shared" si="6"/>
        <v>220</v>
      </c>
      <c r="U37" s="36">
        <f t="shared" si="6"/>
        <v>52579</v>
      </c>
      <c r="V37" s="35">
        <f t="shared" si="6"/>
        <v>1264798</v>
      </c>
      <c r="W37" s="34">
        <f t="shared" si="6"/>
        <v>45</v>
      </c>
      <c r="X37" s="36">
        <f t="shared" si="6"/>
        <v>13</v>
      </c>
      <c r="Y37" s="36">
        <f t="shared" si="6"/>
        <v>24</v>
      </c>
      <c r="Z37" s="36">
        <f t="shared" si="6"/>
        <v>38</v>
      </c>
      <c r="AA37" s="36">
        <f t="shared" si="6"/>
        <v>35</v>
      </c>
      <c r="AB37" s="36">
        <f t="shared" si="6"/>
        <v>18</v>
      </c>
      <c r="AC37" s="36">
        <f t="shared" si="6"/>
        <v>27</v>
      </c>
      <c r="AD37" s="36">
        <f t="shared" si="6"/>
        <v>24</v>
      </c>
      <c r="AE37" s="36">
        <f t="shared" si="6"/>
        <v>65</v>
      </c>
      <c r="AF37" s="36">
        <f t="shared" si="6"/>
        <v>115</v>
      </c>
      <c r="AG37" s="36">
        <f t="shared" si="6"/>
        <v>29</v>
      </c>
      <c r="AH37" s="35">
        <f t="shared" si="6"/>
        <v>20</v>
      </c>
      <c r="AI37" s="36">
        <f t="shared" si="6"/>
        <v>9</v>
      </c>
      <c r="AJ37" s="35">
        <f t="shared" si="6"/>
        <v>91</v>
      </c>
    </row>
    <row r="38" spans="1:36" x14ac:dyDescent="0.25">
      <c r="A38" s="28" t="s">
        <v>56</v>
      </c>
      <c r="B38" s="29">
        <v>4</v>
      </c>
      <c r="C38" s="30">
        <v>16</v>
      </c>
      <c r="D38" s="30">
        <v>108.8</v>
      </c>
      <c r="E38" s="30">
        <v>19.8</v>
      </c>
      <c r="F38" s="7">
        <v>13</v>
      </c>
      <c r="G38" s="6">
        <v>2320</v>
      </c>
      <c r="H38" s="7">
        <v>2</v>
      </c>
      <c r="I38" s="6">
        <v>36</v>
      </c>
      <c r="J38" s="7">
        <v>0</v>
      </c>
      <c r="K38" s="6">
        <v>0</v>
      </c>
      <c r="L38" s="7">
        <v>0</v>
      </c>
      <c r="M38" s="5">
        <v>0</v>
      </c>
      <c r="N38" s="5">
        <v>0</v>
      </c>
      <c r="O38" s="6">
        <v>0</v>
      </c>
      <c r="P38" s="7">
        <v>0</v>
      </c>
      <c r="Q38" s="6">
        <v>0</v>
      </c>
      <c r="R38" s="7">
        <v>0</v>
      </c>
      <c r="S38" s="6">
        <v>0</v>
      </c>
      <c r="T38" s="7">
        <v>10</v>
      </c>
      <c r="U38" s="5">
        <v>2189</v>
      </c>
      <c r="V38" s="6">
        <v>62362</v>
      </c>
      <c r="W38" s="7">
        <v>4</v>
      </c>
      <c r="X38" s="5">
        <v>1</v>
      </c>
      <c r="Y38" s="5">
        <v>1</v>
      </c>
      <c r="Z38" s="5">
        <v>0</v>
      </c>
      <c r="AA38" s="5">
        <v>3</v>
      </c>
      <c r="AB38" s="5">
        <v>0</v>
      </c>
      <c r="AC38" s="5">
        <v>4</v>
      </c>
      <c r="AD38" s="5">
        <v>4</v>
      </c>
      <c r="AE38" s="5">
        <v>7</v>
      </c>
      <c r="AF38" s="5">
        <v>3</v>
      </c>
      <c r="AG38" s="5">
        <v>1</v>
      </c>
      <c r="AH38" s="6">
        <v>3</v>
      </c>
      <c r="AI38" s="5">
        <v>0</v>
      </c>
      <c r="AJ38" s="6">
        <v>9</v>
      </c>
    </row>
    <row r="39" spans="1:36" x14ac:dyDescent="0.25">
      <c r="A39" s="31" t="s">
        <v>105</v>
      </c>
      <c r="B39" s="32">
        <f t="shared" ref="B39:AJ39" si="8">SUM(B38:B38)</f>
        <v>4</v>
      </c>
      <c r="C39" s="33">
        <f>C38</f>
        <v>16</v>
      </c>
      <c r="D39" s="33">
        <f>D38</f>
        <v>108.8</v>
      </c>
      <c r="E39" s="33">
        <f>E38</f>
        <v>19.8</v>
      </c>
      <c r="F39" s="34">
        <f t="shared" ref="F39:T39" si="9">SUM(F38:F38)</f>
        <v>13</v>
      </c>
      <c r="G39" s="35">
        <f t="shared" si="9"/>
        <v>2320</v>
      </c>
      <c r="H39" s="34">
        <f>SUM(H38:H38)</f>
        <v>2</v>
      </c>
      <c r="I39" s="35">
        <f>SUM(I38:I38)</f>
        <v>36</v>
      </c>
      <c r="J39" s="34">
        <f t="shared" si="9"/>
        <v>0</v>
      </c>
      <c r="K39" s="35">
        <f t="shared" si="9"/>
        <v>0</v>
      </c>
      <c r="L39" s="34">
        <f t="shared" si="9"/>
        <v>0</v>
      </c>
      <c r="M39" s="36">
        <f t="shared" si="9"/>
        <v>0</v>
      </c>
      <c r="N39" s="36">
        <f t="shared" si="9"/>
        <v>0</v>
      </c>
      <c r="O39" s="35">
        <f t="shared" si="9"/>
        <v>0</v>
      </c>
      <c r="P39" s="34">
        <f t="shared" si="9"/>
        <v>0</v>
      </c>
      <c r="Q39" s="35">
        <f t="shared" si="9"/>
        <v>0</v>
      </c>
      <c r="R39" s="34">
        <f t="shared" si="9"/>
        <v>0</v>
      </c>
      <c r="S39" s="35">
        <f t="shared" si="9"/>
        <v>0</v>
      </c>
      <c r="T39" s="34">
        <f t="shared" si="9"/>
        <v>10</v>
      </c>
      <c r="U39" s="36">
        <f t="shared" si="8"/>
        <v>2189</v>
      </c>
      <c r="V39" s="35">
        <f t="shared" si="8"/>
        <v>62362</v>
      </c>
      <c r="W39" s="34">
        <f t="shared" si="8"/>
        <v>4</v>
      </c>
      <c r="X39" s="36">
        <f t="shared" si="8"/>
        <v>1</v>
      </c>
      <c r="Y39" s="36">
        <f t="shared" si="8"/>
        <v>1</v>
      </c>
      <c r="Z39" s="36">
        <f t="shared" si="8"/>
        <v>0</v>
      </c>
      <c r="AA39" s="36">
        <f t="shared" si="8"/>
        <v>3</v>
      </c>
      <c r="AB39" s="36">
        <f t="shared" si="8"/>
        <v>0</v>
      </c>
      <c r="AC39" s="36">
        <f t="shared" si="8"/>
        <v>4</v>
      </c>
      <c r="AD39" s="36">
        <f t="shared" si="8"/>
        <v>4</v>
      </c>
      <c r="AE39" s="36">
        <f t="shared" si="8"/>
        <v>7</v>
      </c>
      <c r="AF39" s="36">
        <f t="shared" si="8"/>
        <v>3</v>
      </c>
      <c r="AG39" s="36">
        <f t="shared" si="8"/>
        <v>1</v>
      </c>
      <c r="AH39" s="35">
        <f t="shared" si="8"/>
        <v>3</v>
      </c>
      <c r="AI39" s="36">
        <f t="shared" si="8"/>
        <v>0</v>
      </c>
      <c r="AJ39" s="35">
        <f t="shared" si="8"/>
        <v>9</v>
      </c>
    </row>
    <row r="40" spans="1:36" x14ac:dyDescent="0.25">
      <c r="A40" s="28" t="s">
        <v>57</v>
      </c>
      <c r="B40" s="29">
        <v>2</v>
      </c>
      <c r="C40" s="30">
        <v>1.6</v>
      </c>
      <c r="D40" s="30">
        <v>51.2</v>
      </c>
      <c r="E40" s="30">
        <v>6</v>
      </c>
      <c r="F40" s="7">
        <v>0</v>
      </c>
      <c r="G40" s="6">
        <v>0</v>
      </c>
      <c r="H40" s="7">
        <v>0</v>
      </c>
      <c r="I40" s="6">
        <v>0</v>
      </c>
      <c r="J40" s="7">
        <v>7</v>
      </c>
      <c r="K40" s="6">
        <v>65000</v>
      </c>
      <c r="L40" s="7">
        <v>0</v>
      </c>
      <c r="M40" s="5">
        <v>10900</v>
      </c>
      <c r="N40" s="5">
        <v>1500</v>
      </c>
      <c r="O40" s="6">
        <v>43750</v>
      </c>
      <c r="P40" s="7">
        <v>0</v>
      </c>
      <c r="Q40" s="6">
        <v>0</v>
      </c>
      <c r="R40" s="7">
        <v>1</v>
      </c>
      <c r="S40" s="6">
        <v>56</v>
      </c>
      <c r="T40" s="7">
        <v>14</v>
      </c>
      <c r="U40" s="5">
        <v>3162</v>
      </c>
      <c r="V40" s="6">
        <v>110525</v>
      </c>
      <c r="W40" s="7">
        <v>2</v>
      </c>
      <c r="X40" s="5">
        <v>2</v>
      </c>
      <c r="Y40" s="5">
        <v>4</v>
      </c>
      <c r="Z40" s="5">
        <v>6</v>
      </c>
      <c r="AA40" s="5">
        <v>6</v>
      </c>
      <c r="AB40" s="5">
        <v>4</v>
      </c>
      <c r="AC40" s="5">
        <v>5</v>
      </c>
      <c r="AD40" s="5">
        <v>6</v>
      </c>
      <c r="AE40" s="5">
        <v>5</v>
      </c>
      <c r="AF40" s="5">
        <v>3</v>
      </c>
      <c r="AG40" s="5">
        <v>5</v>
      </c>
      <c r="AH40" s="6">
        <v>2</v>
      </c>
      <c r="AI40" s="5">
        <v>2</v>
      </c>
      <c r="AJ40" s="6">
        <v>6</v>
      </c>
    </row>
    <row r="41" spans="1:36" x14ac:dyDescent="0.25">
      <c r="A41" s="28" t="s">
        <v>58</v>
      </c>
      <c r="B41" s="29">
        <v>3</v>
      </c>
      <c r="C41" s="30">
        <v>2.2000000000000002</v>
      </c>
      <c r="D41" s="30">
        <v>31.7</v>
      </c>
      <c r="E41" s="30">
        <v>9.3000000000000007</v>
      </c>
      <c r="F41" s="7">
        <v>4</v>
      </c>
      <c r="G41" s="6">
        <v>500</v>
      </c>
      <c r="H41" s="7">
        <v>0</v>
      </c>
      <c r="I41" s="6">
        <v>0</v>
      </c>
      <c r="J41" s="7">
        <v>1</v>
      </c>
      <c r="K41" s="6">
        <v>8968</v>
      </c>
      <c r="L41" s="7">
        <v>120</v>
      </c>
      <c r="M41" s="5">
        <v>103</v>
      </c>
      <c r="N41" s="5">
        <v>0</v>
      </c>
      <c r="O41" s="6">
        <v>0</v>
      </c>
      <c r="P41" s="7">
        <v>1</v>
      </c>
      <c r="Q41" s="6">
        <v>40</v>
      </c>
      <c r="R41" s="7">
        <v>0</v>
      </c>
      <c r="S41" s="6">
        <v>1</v>
      </c>
      <c r="T41" s="7">
        <v>14</v>
      </c>
      <c r="U41" s="5">
        <v>3424</v>
      </c>
      <c r="V41" s="6">
        <v>52603</v>
      </c>
      <c r="W41" s="7">
        <v>2</v>
      </c>
      <c r="X41" s="5">
        <v>4</v>
      </c>
      <c r="Y41" s="5">
        <v>2</v>
      </c>
      <c r="Z41" s="5">
        <v>2</v>
      </c>
      <c r="AA41" s="5">
        <v>2</v>
      </c>
      <c r="AB41" s="5">
        <v>0</v>
      </c>
      <c r="AC41" s="5">
        <v>2</v>
      </c>
      <c r="AD41" s="5">
        <v>2</v>
      </c>
      <c r="AE41" s="5">
        <v>9</v>
      </c>
      <c r="AF41" s="5">
        <v>5</v>
      </c>
      <c r="AG41" s="5">
        <v>3</v>
      </c>
      <c r="AH41" s="6">
        <v>2</v>
      </c>
      <c r="AI41" s="5">
        <v>0</v>
      </c>
      <c r="AJ41" s="6">
        <v>9</v>
      </c>
    </row>
    <row r="42" spans="1:36" x14ac:dyDescent="0.25">
      <c r="A42" s="31" t="s">
        <v>106</v>
      </c>
      <c r="B42" s="32">
        <f t="shared" ref="B42:AJ42" si="10">SUM(B40:B41)</f>
        <v>5</v>
      </c>
      <c r="C42" s="33">
        <v>1.9</v>
      </c>
      <c r="D42" s="33">
        <v>39.5</v>
      </c>
      <c r="E42" s="33">
        <v>8</v>
      </c>
      <c r="F42" s="34">
        <f t="shared" ref="F42:S42" si="11">SUM(F40:F41)</f>
        <v>4</v>
      </c>
      <c r="G42" s="35">
        <f t="shared" si="11"/>
        <v>500</v>
      </c>
      <c r="H42" s="34">
        <f>SUM(H40:H41)</f>
        <v>0</v>
      </c>
      <c r="I42" s="35">
        <f>SUM(I40:I41)</f>
        <v>0</v>
      </c>
      <c r="J42" s="34">
        <f t="shared" si="11"/>
        <v>8</v>
      </c>
      <c r="K42" s="35">
        <f t="shared" si="11"/>
        <v>73968</v>
      </c>
      <c r="L42" s="34">
        <f t="shared" si="11"/>
        <v>120</v>
      </c>
      <c r="M42" s="36">
        <f t="shared" si="11"/>
        <v>11003</v>
      </c>
      <c r="N42" s="36">
        <f t="shared" si="11"/>
        <v>1500</v>
      </c>
      <c r="O42" s="35">
        <f t="shared" si="11"/>
        <v>43750</v>
      </c>
      <c r="P42" s="34">
        <f t="shared" si="11"/>
        <v>1</v>
      </c>
      <c r="Q42" s="35">
        <f t="shared" si="11"/>
        <v>40</v>
      </c>
      <c r="R42" s="34">
        <f t="shared" si="11"/>
        <v>1</v>
      </c>
      <c r="S42" s="35">
        <f t="shared" si="11"/>
        <v>57</v>
      </c>
      <c r="T42" s="34">
        <f t="shared" si="10"/>
        <v>28</v>
      </c>
      <c r="U42" s="36">
        <f t="shared" si="10"/>
        <v>6586</v>
      </c>
      <c r="V42" s="35">
        <f t="shared" si="10"/>
        <v>163128</v>
      </c>
      <c r="W42" s="34">
        <f t="shared" si="10"/>
        <v>4</v>
      </c>
      <c r="X42" s="36">
        <f t="shared" si="10"/>
        <v>6</v>
      </c>
      <c r="Y42" s="36">
        <f t="shared" si="10"/>
        <v>6</v>
      </c>
      <c r="Z42" s="36">
        <f t="shared" si="10"/>
        <v>8</v>
      </c>
      <c r="AA42" s="36">
        <f t="shared" si="10"/>
        <v>8</v>
      </c>
      <c r="AB42" s="36">
        <f t="shared" si="10"/>
        <v>4</v>
      </c>
      <c r="AC42" s="36">
        <f t="shared" si="10"/>
        <v>7</v>
      </c>
      <c r="AD42" s="36">
        <f t="shared" si="10"/>
        <v>8</v>
      </c>
      <c r="AE42" s="36">
        <f t="shared" si="10"/>
        <v>14</v>
      </c>
      <c r="AF42" s="36">
        <f t="shared" si="10"/>
        <v>8</v>
      </c>
      <c r="AG42" s="36">
        <f t="shared" si="10"/>
        <v>8</v>
      </c>
      <c r="AH42" s="35">
        <f t="shared" si="10"/>
        <v>4</v>
      </c>
      <c r="AI42" s="36">
        <f t="shared" si="10"/>
        <v>2</v>
      </c>
      <c r="AJ42" s="35">
        <f t="shared" si="10"/>
        <v>15</v>
      </c>
    </row>
    <row r="43" spans="1:36" x14ac:dyDescent="0.25">
      <c r="A43" s="28" t="s">
        <v>59</v>
      </c>
      <c r="B43" s="29">
        <v>2</v>
      </c>
      <c r="C43" s="30">
        <v>1.5</v>
      </c>
      <c r="D43" s="30">
        <v>70</v>
      </c>
      <c r="E43" s="30">
        <v>2.5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170</v>
      </c>
      <c r="M43" s="5">
        <v>0</v>
      </c>
      <c r="N43" s="5">
        <v>0</v>
      </c>
      <c r="O43" s="6">
        <v>0</v>
      </c>
      <c r="P43" s="7" t="s">
        <v>30</v>
      </c>
      <c r="Q43" s="6">
        <v>20</v>
      </c>
      <c r="R43" s="7">
        <v>0</v>
      </c>
      <c r="S43" s="6">
        <v>0</v>
      </c>
      <c r="T43" s="7">
        <v>33</v>
      </c>
      <c r="U43" s="5">
        <v>4777</v>
      </c>
      <c r="V43" s="6">
        <v>45931</v>
      </c>
      <c r="W43" s="7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7</v>
      </c>
      <c r="AF43" s="5">
        <v>26</v>
      </c>
      <c r="AG43" s="5">
        <v>3</v>
      </c>
      <c r="AH43" s="6">
        <v>3</v>
      </c>
      <c r="AI43" s="5">
        <v>0</v>
      </c>
      <c r="AJ43" s="6">
        <v>0</v>
      </c>
    </row>
    <row r="44" spans="1:36" x14ac:dyDescent="0.25">
      <c r="A44" s="28" t="s">
        <v>60</v>
      </c>
      <c r="B44" s="29">
        <v>4</v>
      </c>
      <c r="C44" s="30">
        <v>3.3</v>
      </c>
      <c r="D44" s="30">
        <v>32.5</v>
      </c>
      <c r="E44" s="30">
        <v>6.6</v>
      </c>
      <c r="F44" s="7">
        <v>10</v>
      </c>
      <c r="G44" s="6">
        <v>66900</v>
      </c>
      <c r="H44" s="7">
        <v>6</v>
      </c>
      <c r="I44" s="6">
        <v>1190</v>
      </c>
      <c r="J44" s="7">
        <v>12</v>
      </c>
      <c r="K44" s="6">
        <v>175190</v>
      </c>
      <c r="L44" s="7">
        <v>1522627</v>
      </c>
      <c r="M44" s="5">
        <v>52000</v>
      </c>
      <c r="N44" s="5">
        <v>0</v>
      </c>
      <c r="O44" s="6">
        <v>40300</v>
      </c>
      <c r="P44" s="10">
        <v>4</v>
      </c>
      <c r="Q44" s="8">
        <v>96</v>
      </c>
      <c r="R44" s="7">
        <v>46</v>
      </c>
      <c r="S44" s="6">
        <v>23</v>
      </c>
      <c r="T44" s="7">
        <v>49</v>
      </c>
      <c r="U44" s="5">
        <v>7517</v>
      </c>
      <c r="V44" s="6">
        <v>225704</v>
      </c>
      <c r="W44" s="10">
        <v>11</v>
      </c>
      <c r="X44" s="8">
        <v>0</v>
      </c>
      <c r="Y44" s="8">
        <v>0</v>
      </c>
      <c r="Z44" s="8">
        <v>5</v>
      </c>
      <c r="AA44" s="8">
        <v>4</v>
      </c>
      <c r="AB44" s="8">
        <v>2</v>
      </c>
      <c r="AC44" s="8">
        <v>11</v>
      </c>
      <c r="AD44" s="5">
        <v>4</v>
      </c>
      <c r="AE44" s="5">
        <v>15</v>
      </c>
      <c r="AF44" s="5">
        <v>7</v>
      </c>
      <c r="AG44" s="5">
        <v>9</v>
      </c>
      <c r="AH44" s="6">
        <v>1</v>
      </c>
      <c r="AI44" s="5">
        <v>8</v>
      </c>
      <c r="AJ44" s="6">
        <v>1</v>
      </c>
    </row>
    <row r="45" spans="1:36" x14ac:dyDescent="0.25">
      <c r="A45" s="28" t="s">
        <v>61</v>
      </c>
      <c r="B45" s="29">
        <v>2</v>
      </c>
      <c r="C45" s="30">
        <v>2.2999999999999998</v>
      </c>
      <c r="D45" s="30">
        <v>41.5</v>
      </c>
      <c r="E45" s="30">
        <v>5.5</v>
      </c>
      <c r="F45" s="7">
        <v>0</v>
      </c>
      <c r="G45" s="6">
        <v>0</v>
      </c>
      <c r="H45" s="7">
        <v>0</v>
      </c>
      <c r="I45" s="6">
        <v>0</v>
      </c>
      <c r="J45" s="7">
        <v>1</v>
      </c>
      <c r="K45" s="6">
        <v>3140</v>
      </c>
      <c r="L45" s="7">
        <v>51000</v>
      </c>
      <c r="M45" s="5">
        <v>0</v>
      </c>
      <c r="N45" s="5">
        <v>0</v>
      </c>
      <c r="O45" s="6">
        <v>0</v>
      </c>
      <c r="P45" s="7">
        <v>0</v>
      </c>
      <c r="Q45" s="6">
        <v>0</v>
      </c>
      <c r="R45" s="7">
        <v>0</v>
      </c>
      <c r="S45" s="6">
        <v>0</v>
      </c>
      <c r="T45" s="7">
        <v>20</v>
      </c>
      <c r="U45" s="5">
        <v>4191</v>
      </c>
      <c r="V45" s="6">
        <v>46385</v>
      </c>
      <c r="W45" s="7">
        <v>1</v>
      </c>
      <c r="X45" s="5">
        <v>2</v>
      </c>
      <c r="Y45" s="5">
        <v>0</v>
      </c>
      <c r="Z45" s="5">
        <v>1</v>
      </c>
      <c r="AA45" s="5">
        <v>1</v>
      </c>
      <c r="AB45" s="5">
        <v>0</v>
      </c>
      <c r="AC45" s="5">
        <v>0</v>
      </c>
      <c r="AD45" s="5">
        <v>2</v>
      </c>
      <c r="AE45" s="5">
        <v>12</v>
      </c>
      <c r="AF45" s="5">
        <v>6</v>
      </c>
      <c r="AG45" s="5">
        <v>1</v>
      </c>
      <c r="AH45" s="6">
        <v>2</v>
      </c>
      <c r="AI45" s="5">
        <v>0</v>
      </c>
      <c r="AJ45" s="6">
        <v>0</v>
      </c>
    </row>
    <row r="46" spans="1:36" x14ac:dyDescent="0.25">
      <c r="A46" s="31" t="s">
        <v>107</v>
      </c>
      <c r="B46" s="32">
        <f>SUM(B43:B45)</f>
        <v>8</v>
      </c>
      <c r="C46" s="33">
        <v>2.6</v>
      </c>
      <c r="D46" s="33">
        <v>44.1</v>
      </c>
      <c r="E46" s="33">
        <v>5.3</v>
      </c>
      <c r="F46" s="34">
        <f t="shared" ref="F46:AG46" si="12">SUM(F43:F45)</f>
        <v>10</v>
      </c>
      <c r="G46" s="35">
        <f t="shared" si="12"/>
        <v>66900</v>
      </c>
      <c r="H46" s="34">
        <f>SUM(H43:H45)</f>
        <v>6</v>
      </c>
      <c r="I46" s="35">
        <f>SUM(I43:I45)</f>
        <v>1190</v>
      </c>
      <c r="J46" s="34">
        <f t="shared" si="12"/>
        <v>13</v>
      </c>
      <c r="K46" s="35">
        <f t="shared" si="12"/>
        <v>178330</v>
      </c>
      <c r="L46" s="34">
        <f t="shared" si="12"/>
        <v>1573797</v>
      </c>
      <c r="M46" s="36">
        <f t="shared" si="12"/>
        <v>52000</v>
      </c>
      <c r="N46" s="36">
        <f t="shared" si="12"/>
        <v>0</v>
      </c>
      <c r="O46" s="35">
        <f t="shared" si="12"/>
        <v>40300</v>
      </c>
      <c r="P46" s="34">
        <f t="shared" si="12"/>
        <v>4</v>
      </c>
      <c r="Q46" s="35">
        <f t="shared" si="12"/>
        <v>116</v>
      </c>
      <c r="R46" s="34">
        <f t="shared" si="12"/>
        <v>46</v>
      </c>
      <c r="S46" s="35">
        <f t="shared" si="12"/>
        <v>23</v>
      </c>
      <c r="T46" s="34">
        <f t="shared" si="12"/>
        <v>102</v>
      </c>
      <c r="U46" s="36">
        <f t="shared" si="12"/>
        <v>16485</v>
      </c>
      <c r="V46" s="35">
        <f t="shared" si="12"/>
        <v>318020</v>
      </c>
      <c r="W46" s="34">
        <f t="shared" si="12"/>
        <v>12</v>
      </c>
      <c r="X46" s="36">
        <f t="shared" si="12"/>
        <v>2</v>
      </c>
      <c r="Y46" s="36">
        <f t="shared" si="12"/>
        <v>0</v>
      </c>
      <c r="Z46" s="36">
        <f t="shared" si="12"/>
        <v>6</v>
      </c>
      <c r="AA46" s="36">
        <f t="shared" si="12"/>
        <v>5</v>
      </c>
      <c r="AB46" s="36">
        <f t="shared" si="12"/>
        <v>2</v>
      </c>
      <c r="AC46" s="36">
        <f t="shared" si="12"/>
        <v>11</v>
      </c>
      <c r="AD46" s="36">
        <f t="shared" si="12"/>
        <v>6</v>
      </c>
      <c r="AE46" s="36">
        <f t="shared" si="12"/>
        <v>34</v>
      </c>
      <c r="AF46" s="36">
        <f t="shared" si="12"/>
        <v>39</v>
      </c>
      <c r="AG46" s="36">
        <f t="shared" si="12"/>
        <v>13</v>
      </c>
      <c r="AH46" s="35">
        <f>SUM(AH43:AH45)</f>
        <v>6</v>
      </c>
      <c r="AI46" s="36">
        <f>SUM(AI43:AI45)</f>
        <v>8</v>
      </c>
      <c r="AJ46" s="35">
        <f>SUM(AJ43:AJ45)</f>
        <v>1</v>
      </c>
    </row>
    <row r="47" spans="1:36" x14ac:dyDescent="0.25">
      <c r="A47" s="28" t="s">
        <v>62</v>
      </c>
      <c r="B47" s="29">
        <v>6</v>
      </c>
      <c r="C47" s="30">
        <v>2.4</v>
      </c>
      <c r="D47" s="30">
        <v>32.200000000000003</v>
      </c>
      <c r="E47" s="30">
        <v>7.4</v>
      </c>
      <c r="F47" s="7">
        <v>0</v>
      </c>
      <c r="G47" s="6">
        <v>0</v>
      </c>
      <c r="H47" s="7">
        <v>0</v>
      </c>
      <c r="I47" s="6">
        <v>0</v>
      </c>
      <c r="J47" s="7">
        <v>8</v>
      </c>
      <c r="K47" s="6">
        <v>2370</v>
      </c>
      <c r="L47" s="7">
        <v>403</v>
      </c>
      <c r="M47" s="5">
        <v>0</v>
      </c>
      <c r="N47" s="5">
        <v>0</v>
      </c>
      <c r="O47" s="6">
        <v>1340</v>
      </c>
      <c r="P47" s="7">
        <v>2</v>
      </c>
      <c r="Q47" s="6">
        <v>25</v>
      </c>
      <c r="R47" s="7">
        <v>0</v>
      </c>
      <c r="S47" s="6">
        <v>8</v>
      </c>
      <c r="T47" s="7">
        <v>26</v>
      </c>
      <c r="U47" s="5">
        <v>12639</v>
      </c>
      <c r="V47" s="6">
        <v>82252</v>
      </c>
      <c r="W47" s="7">
        <v>9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2</v>
      </c>
      <c r="AE47" s="5">
        <v>10</v>
      </c>
      <c r="AF47" s="5">
        <v>18</v>
      </c>
      <c r="AG47" s="5">
        <v>3</v>
      </c>
      <c r="AH47" s="6">
        <v>2</v>
      </c>
      <c r="AI47" s="5">
        <v>0</v>
      </c>
      <c r="AJ47" s="6">
        <v>0</v>
      </c>
    </row>
    <row r="48" spans="1:36" x14ac:dyDescent="0.25">
      <c r="A48" s="28" t="s">
        <v>63</v>
      </c>
      <c r="B48" s="29">
        <v>4</v>
      </c>
      <c r="C48" s="30">
        <v>14.5</v>
      </c>
      <c r="D48" s="30">
        <v>77.900000000000006</v>
      </c>
      <c r="E48" s="30">
        <v>38.700000000000003</v>
      </c>
      <c r="F48" s="7">
        <v>6</v>
      </c>
      <c r="G48" s="6">
        <v>63488</v>
      </c>
      <c r="H48" s="7" t="s">
        <v>30</v>
      </c>
      <c r="I48" s="6" t="s">
        <v>30</v>
      </c>
      <c r="J48" s="7">
        <v>5</v>
      </c>
      <c r="K48" s="6">
        <v>1559206</v>
      </c>
      <c r="L48" s="7">
        <v>1069830</v>
      </c>
      <c r="M48" s="5">
        <v>145940</v>
      </c>
      <c r="N48" s="5" t="s">
        <v>30</v>
      </c>
      <c r="O48" s="6" t="s">
        <v>30</v>
      </c>
      <c r="P48" s="7">
        <v>2</v>
      </c>
      <c r="Q48" s="6">
        <v>11000</v>
      </c>
      <c r="R48" s="7">
        <v>70</v>
      </c>
      <c r="S48" s="6">
        <v>93</v>
      </c>
      <c r="T48" s="7">
        <v>50</v>
      </c>
      <c r="U48" s="5">
        <v>24131</v>
      </c>
      <c r="V48" s="6">
        <v>422045</v>
      </c>
      <c r="W48" s="7">
        <v>5</v>
      </c>
      <c r="X48" s="5">
        <v>8</v>
      </c>
      <c r="Y48" s="5">
        <v>9</v>
      </c>
      <c r="Z48" s="5">
        <v>17</v>
      </c>
      <c r="AA48" s="5">
        <v>13</v>
      </c>
      <c r="AB48" s="5">
        <v>2</v>
      </c>
      <c r="AC48" s="5">
        <v>3</v>
      </c>
      <c r="AD48" s="5">
        <v>0</v>
      </c>
      <c r="AE48" s="5">
        <v>5</v>
      </c>
      <c r="AF48" s="5">
        <v>5</v>
      </c>
      <c r="AG48" s="5">
        <v>0</v>
      </c>
      <c r="AH48" s="6">
        <v>1</v>
      </c>
      <c r="AI48" s="5">
        <v>9</v>
      </c>
      <c r="AJ48" s="6">
        <v>31</v>
      </c>
    </row>
    <row r="49" spans="1:36" x14ac:dyDescent="0.25">
      <c r="A49" s="31" t="s">
        <v>108</v>
      </c>
      <c r="B49" s="32">
        <f t="shared" ref="B49:AJ49" si="13">SUM(B47:B48)</f>
        <v>10</v>
      </c>
      <c r="C49" s="33">
        <v>7.2</v>
      </c>
      <c r="D49" s="33">
        <v>50.4</v>
      </c>
      <c r="E49" s="33">
        <v>19.899999999999999</v>
      </c>
      <c r="F49" s="34">
        <f t="shared" si="13"/>
        <v>6</v>
      </c>
      <c r="G49" s="35">
        <f t="shared" si="13"/>
        <v>63488</v>
      </c>
      <c r="H49" s="34" t="s">
        <v>30</v>
      </c>
      <c r="I49" s="35" t="s">
        <v>30</v>
      </c>
      <c r="J49" s="34">
        <f t="shared" si="13"/>
        <v>13</v>
      </c>
      <c r="K49" s="35">
        <f t="shared" si="13"/>
        <v>1561576</v>
      </c>
      <c r="L49" s="34">
        <f t="shared" si="13"/>
        <v>1070233</v>
      </c>
      <c r="M49" s="36">
        <f t="shared" si="13"/>
        <v>145940</v>
      </c>
      <c r="N49" s="36" t="s">
        <v>30</v>
      </c>
      <c r="O49" s="35">
        <f t="shared" si="13"/>
        <v>1340</v>
      </c>
      <c r="P49" s="34">
        <f t="shared" si="13"/>
        <v>4</v>
      </c>
      <c r="Q49" s="35">
        <f t="shared" si="13"/>
        <v>11025</v>
      </c>
      <c r="R49" s="34">
        <f t="shared" si="13"/>
        <v>70</v>
      </c>
      <c r="S49" s="35">
        <f t="shared" si="13"/>
        <v>101</v>
      </c>
      <c r="T49" s="34">
        <f t="shared" si="13"/>
        <v>76</v>
      </c>
      <c r="U49" s="36">
        <f t="shared" si="13"/>
        <v>36770</v>
      </c>
      <c r="V49" s="35">
        <f>SUM(V47:V48)</f>
        <v>504297</v>
      </c>
      <c r="W49" s="34">
        <f t="shared" si="13"/>
        <v>14</v>
      </c>
      <c r="X49" s="36">
        <f t="shared" si="13"/>
        <v>8</v>
      </c>
      <c r="Y49" s="36">
        <f t="shared" si="13"/>
        <v>9</v>
      </c>
      <c r="Z49" s="36">
        <f t="shared" si="13"/>
        <v>17</v>
      </c>
      <c r="AA49" s="36">
        <f t="shared" si="13"/>
        <v>13</v>
      </c>
      <c r="AB49" s="36">
        <f t="shared" si="13"/>
        <v>2</v>
      </c>
      <c r="AC49" s="36">
        <f t="shared" si="13"/>
        <v>3</v>
      </c>
      <c r="AD49" s="36">
        <f t="shared" si="13"/>
        <v>2</v>
      </c>
      <c r="AE49" s="36">
        <f t="shared" si="13"/>
        <v>15</v>
      </c>
      <c r="AF49" s="36">
        <f t="shared" si="13"/>
        <v>23</v>
      </c>
      <c r="AG49" s="36">
        <f t="shared" si="13"/>
        <v>3</v>
      </c>
      <c r="AH49" s="35">
        <f t="shared" si="13"/>
        <v>3</v>
      </c>
      <c r="AI49" s="36">
        <f t="shared" si="13"/>
        <v>9</v>
      </c>
      <c r="AJ49" s="35">
        <f t="shared" si="13"/>
        <v>31</v>
      </c>
    </row>
    <row r="50" spans="1:36" x14ac:dyDescent="0.25">
      <c r="A50" s="28" t="s">
        <v>64</v>
      </c>
      <c r="B50" s="29">
        <v>1</v>
      </c>
      <c r="C50" s="30">
        <v>6</v>
      </c>
      <c r="D50" s="30">
        <v>60</v>
      </c>
      <c r="E50" s="30">
        <v>50</v>
      </c>
      <c r="F50" s="7">
        <v>0</v>
      </c>
      <c r="G50" s="6">
        <v>0</v>
      </c>
      <c r="H50" s="7">
        <v>0</v>
      </c>
      <c r="I50" s="6">
        <v>0</v>
      </c>
      <c r="J50" s="7" t="s">
        <v>30</v>
      </c>
      <c r="K50" s="6">
        <v>11433</v>
      </c>
      <c r="L50" s="7">
        <v>0</v>
      </c>
      <c r="M50" s="5">
        <v>0</v>
      </c>
      <c r="N50" s="5">
        <v>0</v>
      </c>
      <c r="O50" s="6" t="s">
        <v>30</v>
      </c>
      <c r="P50" s="7">
        <v>0</v>
      </c>
      <c r="Q50" s="6">
        <v>0</v>
      </c>
      <c r="R50" s="7">
        <v>3</v>
      </c>
      <c r="S50" s="6">
        <v>11</v>
      </c>
      <c r="T50" s="7">
        <v>32</v>
      </c>
      <c r="U50" s="5">
        <v>1650</v>
      </c>
      <c r="V50" s="6" t="s">
        <v>30</v>
      </c>
      <c r="W50" s="8">
        <v>10</v>
      </c>
      <c r="X50" s="8">
        <v>0</v>
      </c>
      <c r="Y50" s="8">
        <v>0</v>
      </c>
      <c r="Z50" s="8">
        <v>22</v>
      </c>
      <c r="AA50" s="8">
        <v>12</v>
      </c>
      <c r="AB50" s="8">
        <v>0</v>
      </c>
      <c r="AC50" s="8">
        <v>1</v>
      </c>
      <c r="AD50" s="8">
        <v>13</v>
      </c>
      <c r="AE50" s="8">
        <v>0</v>
      </c>
      <c r="AF50" s="8">
        <v>0</v>
      </c>
      <c r="AG50" s="8">
        <v>0</v>
      </c>
      <c r="AH50" s="8">
        <v>4</v>
      </c>
      <c r="AI50" s="15">
        <v>13</v>
      </c>
      <c r="AJ50" s="16">
        <v>19</v>
      </c>
    </row>
    <row r="51" spans="1:36" x14ac:dyDescent="0.25">
      <c r="A51" s="28" t="s">
        <v>65</v>
      </c>
      <c r="B51" s="29">
        <v>7</v>
      </c>
      <c r="C51" s="30">
        <v>16.399999999999999</v>
      </c>
      <c r="D51" s="30">
        <v>34.299999999999997</v>
      </c>
      <c r="E51" s="30">
        <v>17.399999999999999</v>
      </c>
      <c r="F51" s="7">
        <v>28</v>
      </c>
      <c r="G51" s="6">
        <v>65775</v>
      </c>
      <c r="H51" s="7">
        <v>3</v>
      </c>
      <c r="I51" s="6">
        <v>2600</v>
      </c>
      <c r="J51" s="10" t="s">
        <v>30</v>
      </c>
      <c r="K51" s="8">
        <v>2100000</v>
      </c>
      <c r="L51" s="7">
        <v>713756</v>
      </c>
      <c r="M51" s="5" t="s">
        <v>30</v>
      </c>
      <c r="N51" s="5">
        <v>0</v>
      </c>
      <c r="O51" s="5" t="s">
        <v>30</v>
      </c>
      <c r="P51" s="10">
        <v>9</v>
      </c>
      <c r="Q51" s="8">
        <v>141506</v>
      </c>
      <c r="R51" s="7">
        <v>86</v>
      </c>
      <c r="S51" s="6">
        <v>54</v>
      </c>
      <c r="T51" s="7">
        <v>134</v>
      </c>
      <c r="U51" s="5">
        <v>15340</v>
      </c>
      <c r="V51" s="6">
        <v>12925</v>
      </c>
      <c r="W51" s="8">
        <v>22</v>
      </c>
      <c r="X51" s="8">
        <v>12</v>
      </c>
      <c r="Y51" s="8">
        <v>2</v>
      </c>
      <c r="Z51" s="8">
        <v>20</v>
      </c>
      <c r="AA51" s="8">
        <v>15</v>
      </c>
      <c r="AB51" s="8">
        <v>7</v>
      </c>
      <c r="AC51" s="8">
        <v>8</v>
      </c>
      <c r="AD51" s="8">
        <v>16</v>
      </c>
      <c r="AE51" s="8">
        <v>4</v>
      </c>
      <c r="AF51" s="8">
        <v>34</v>
      </c>
      <c r="AG51" s="8">
        <v>17</v>
      </c>
      <c r="AH51" s="8">
        <v>15</v>
      </c>
      <c r="AI51" s="15">
        <v>57</v>
      </c>
      <c r="AJ51" s="17">
        <v>8</v>
      </c>
    </row>
    <row r="52" spans="1:36" x14ac:dyDescent="0.25">
      <c r="A52" s="31" t="s">
        <v>109</v>
      </c>
      <c r="B52" s="32">
        <f t="shared" ref="B52:AJ52" si="14">SUM(B50:B51)</f>
        <v>8</v>
      </c>
      <c r="C52" s="33">
        <v>9.1</v>
      </c>
      <c r="D52" s="33">
        <v>23.2</v>
      </c>
      <c r="E52" s="33">
        <v>14.9</v>
      </c>
      <c r="F52" s="34">
        <f t="shared" si="14"/>
        <v>28</v>
      </c>
      <c r="G52" s="35">
        <f t="shared" si="14"/>
        <v>65775</v>
      </c>
      <c r="H52" s="34">
        <f>SUM(H50:H51)</f>
        <v>3</v>
      </c>
      <c r="I52" s="35">
        <f>SUM(I50:I51)</f>
        <v>2600</v>
      </c>
      <c r="J52" s="34">
        <v>0</v>
      </c>
      <c r="K52" s="35">
        <f t="shared" si="14"/>
        <v>2111433</v>
      </c>
      <c r="L52" s="34">
        <f t="shared" si="14"/>
        <v>713756</v>
      </c>
      <c r="M52" s="36">
        <v>0</v>
      </c>
      <c r="N52" s="36">
        <f t="shared" si="14"/>
        <v>0</v>
      </c>
      <c r="O52" s="35">
        <v>0</v>
      </c>
      <c r="P52" s="34">
        <f t="shared" si="14"/>
        <v>9</v>
      </c>
      <c r="Q52" s="35">
        <f t="shared" si="14"/>
        <v>141506</v>
      </c>
      <c r="R52" s="34">
        <f t="shared" si="14"/>
        <v>89</v>
      </c>
      <c r="S52" s="35">
        <f t="shared" si="14"/>
        <v>65</v>
      </c>
      <c r="T52" s="34">
        <f t="shared" si="14"/>
        <v>166</v>
      </c>
      <c r="U52" s="36">
        <f t="shared" si="14"/>
        <v>16990</v>
      </c>
      <c r="V52" s="35">
        <f t="shared" si="14"/>
        <v>12925</v>
      </c>
      <c r="W52" s="34">
        <f t="shared" si="14"/>
        <v>32</v>
      </c>
      <c r="X52" s="36">
        <f t="shared" si="14"/>
        <v>12</v>
      </c>
      <c r="Y52" s="36">
        <f t="shared" si="14"/>
        <v>2</v>
      </c>
      <c r="Z52" s="36">
        <f t="shared" si="14"/>
        <v>42</v>
      </c>
      <c r="AA52" s="36">
        <f t="shared" si="14"/>
        <v>27</v>
      </c>
      <c r="AB52" s="36">
        <f t="shared" si="14"/>
        <v>7</v>
      </c>
      <c r="AC52" s="36">
        <f t="shared" si="14"/>
        <v>9</v>
      </c>
      <c r="AD52" s="36">
        <f t="shared" si="14"/>
        <v>29</v>
      </c>
      <c r="AE52" s="36">
        <f t="shared" si="14"/>
        <v>4</v>
      </c>
      <c r="AF52" s="36">
        <f t="shared" si="14"/>
        <v>34</v>
      </c>
      <c r="AG52" s="36">
        <f t="shared" si="14"/>
        <v>17</v>
      </c>
      <c r="AH52" s="35">
        <f t="shared" si="14"/>
        <v>19</v>
      </c>
      <c r="AI52" s="36">
        <f t="shared" si="14"/>
        <v>70</v>
      </c>
      <c r="AJ52" s="35">
        <f t="shared" si="14"/>
        <v>27</v>
      </c>
    </row>
    <row r="53" spans="1:36" x14ac:dyDescent="0.25">
      <c r="A53" s="28" t="s">
        <v>66</v>
      </c>
      <c r="B53" s="29">
        <v>5</v>
      </c>
      <c r="C53" s="30">
        <v>11.8</v>
      </c>
      <c r="D53" s="30">
        <v>33.299999999999997</v>
      </c>
      <c r="E53" s="30">
        <v>15.5</v>
      </c>
      <c r="F53" s="7">
        <v>0</v>
      </c>
      <c r="G53" s="6">
        <v>0</v>
      </c>
      <c r="H53" s="7">
        <v>0</v>
      </c>
      <c r="I53" s="6">
        <v>0</v>
      </c>
      <c r="J53" s="10">
        <v>10</v>
      </c>
      <c r="K53" s="8">
        <v>850000</v>
      </c>
      <c r="L53" s="7">
        <v>182</v>
      </c>
      <c r="M53" s="8">
        <v>55740</v>
      </c>
      <c r="N53" s="5">
        <v>0</v>
      </c>
      <c r="O53" s="6">
        <v>45000</v>
      </c>
      <c r="P53" s="7">
        <v>0</v>
      </c>
      <c r="Q53" s="6">
        <v>0</v>
      </c>
      <c r="R53" s="7">
        <v>0</v>
      </c>
      <c r="S53" s="6">
        <v>150</v>
      </c>
      <c r="T53" s="10">
        <v>29</v>
      </c>
      <c r="U53" s="8">
        <v>7867</v>
      </c>
      <c r="V53" s="9">
        <v>74811</v>
      </c>
      <c r="W53" s="10">
        <v>9</v>
      </c>
      <c r="X53" s="8">
        <v>2</v>
      </c>
      <c r="Y53" s="8">
        <v>1</v>
      </c>
      <c r="Z53" s="8">
        <v>11</v>
      </c>
      <c r="AA53" s="8">
        <v>9</v>
      </c>
      <c r="AB53" s="8">
        <v>0</v>
      </c>
      <c r="AC53" s="8">
        <v>6</v>
      </c>
      <c r="AD53" s="8">
        <v>10</v>
      </c>
      <c r="AE53" s="8">
        <v>8</v>
      </c>
      <c r="AF53" s="8">
        <v>3</v>
      </c>
      <c r="AG53" s="8">
        <v>1</v>
      </c>
      <c r="AH53" s="8">
        <v>0</v>
      </c>
      <c r="AI53" s="15">
        <v>8</v>
      </c>
      <c r="AJ53" s="16">
        <v>20</v>
      </c>
    </row>
    <row r="54" spans="1:36" x14ac:dyDescent="0.25">
      <c r="A54" s="28" t="s">
        <v>67</v>
      </c>
      <c r="B54" s="29">
        <v>1</v>
      </c>
      <c r="C54" s="30">
        <v>0.4</v>
      </c>
      <c r="D54" s="30">
        <v>37</v>
      </c>
      <c r="E54" s="30">
        <v>25</v>
      </c>
      <c r="F54" s="7">
        <v>15</v>
      </c>
      <c r="G54" s="6">
        <v>55160</v>
      </c>
      <c r="H54" s="7">
        <v>60</v>
      </c>
      <c r="I54" s="6">
        <v>8072</v>
      </c>
      <c r="J54" s="7" t="s">
        <v>30</v>
      </c>
      <c r="K54" s="6">
        <v>925000</v>
      </c>
      <c r="L54" s="7">
        <v>226535</v>
      </c>
      <c r="M54" s="5">
        <v>58000</v>
      </c>
      <c r="N54" s="5">
        <v>22700</v>
      </c>
      <c r="O54" s="6">
        <v>445000</v>
      </c>
      <c r="P54" s="7">
        <v>0</v>
      </c>
      <c r="Q54" s="6">
        <v>0</v>
      </c>
      <c r="R54" s="7">
        <v>150</v>
      </c>
      <c r="S54" s="6">
        <v>116</v>
      </c>
      <c r="T54" s="7">
        <v>70</v>
      </c>
      <c r="U54" s="5">
        <v>13977</v>
      </c>
      <c r="V54" s="6" t="s">
        <v>30</v>
      </c>
      <c r="W54" s="8">
        <v>6</v>
      </c>
      <c r="X54" s="8">
        <v>8</v>
      </c>
      <c r="Y54" s="8">
        <v>1</v>
      </c>
      <c r="Z54" s="8">
        <v>5</v>
      </c>
      <c r="AA54" s="8">
        <v>18</v>
      </c>
      <c r="AB54" s="8">
        <v>7</v>
      </c>
      <c r="AC54" s="8">
        <v>7</v>
      </c>
      <c r="AD54" s="8">
        <v>4</v>
      </c>
      <c r="AE54" s="8">
        <v>0</v>
      </c>
      <c r="AF54" s="8">
        <v>0</v>
      </c>
      <c r="AG54" s="8">
        <v>8</v>
      </c>
      <c r="AH54" s="8">
        <v>0</v>
      </c>
      <c r="AI54" s="15">
        <v>30</v>
      </c>
      <c r="AJ54" s="16">
        <v>34</v>
      </c>
    </row>
    <row r="55" spans="1:36" x14ac:dyDescent="0.25">
      <c r="A55" s="31" t="s">
        <v>110</v>
      </c>
      <c r="B55" s="32">
        <f t="shared" ref="B55:AJ55" si="15">SUM(B53:B54)</f>
        <v>6</v>
      </c>
      <c r="C55" s="33">
        <v>9.9</v>
      </c>
      <c r="D55" s="33">
        <v>33.9</v>
      </c>
      <c r="E55" s="33">
        <v>17.100000000000001</v>
      </c>
      <c r="F55" s="34">
        <f t="shared" si="15"/>
        <v>15</v>
      </c>
      <c r="G55" s="35">
        <f t="shared" si="15"/>
        <v>55160</v>
      </c>
      <c r="H55" s="34">
        <f>SUM(H53:H54)</f>
        <v>60</v>
      </c>
      <c r="I55" s="35">
        <f>SUM(I53:I54)</f>
        <v>8072</v>
      </c>
      <c r="J55" s="34">
        <f t="shared" si="15"/>
        <v>10</v>
      </c>
      <c r="K55" s="35">
        <f t="shared" si="15"/>
        <v>1775000</v>
      </c>
      <c r="L55" s="34">
        <f t="shared" si="15"/>
        <v>226717</v>
      </c>
      <c r="M55" s="36">
        <f t="shared" si="15"/>
        <v>113740</v>
      </c>
      <c r="N55" s="36">
        <f t="shared" si="15"/>
        <v>22700</v>
      </c>
      <c r="O55" s="35">
        <f t="shared" si="15"/>
        <v>490000</v>
      </c>
      <c r="P55" s="34">
        <f t="shared" si="15"/>
        <v>0</v>
      </c>
      <c r="Q55" s="35">
        <f t="shared" si="15"/>
        <v>0</v>
      </c>
      <c r="R55" s="34">
        <f t="shared" si="15"/>
        <v>150</v>
      </c>
      <c r="S55" s="35">
        <f t="shared" si="15"/>
        <v>266</v>
      </c>
      <c r="T55" s="34">
        <f t="shared" si="15"/>
        <v>99</v>
      </c>
      <c r="U55" s="36">
        <f t="shared" si="15"/>
        <v>21844</v>
      </c>
      <c r="V55" s="35">
        <f t="shared" si="15"/>
        <v>74811</v>
      </c>
      <c r="W55" s="34">
        <f t="shared" si="15"/>
        <v>15</v>
      </c>
      <c r="X55" s="36">
        <f t="shared" si="15"/>
        <v>10</v>
      </c>
      <c r="Y55" s="36">
        <f t="shared" si="15"/>
        <v>2</v>
      </c>
      <c r="Z55" s="36">
        <f t="shared" si="15"/>
        <v>16</v>
      </c>
      <c r="AA55" s="36">
        <f t="shared" si="15"/>
        <v>27</v>
      </c>
      <c r="AB55" s="36">
        <f t="shared" si="15"/>
        <v>7</v>
      </c>
      <c r="AC55" s="36">
        <f t="shared" si="15"/>
        <v>13</v>
      </c>
      <c r="AD55" s="36">
        <f t="shared" si="15"/>
        <v>14</v>
      </c>
      <c r="AE55" s="36">
        <f t="shared" si="15"/>
        <v>8</v>
      </c>
      <c r="AF55" s="36">
        <f t="shared" si="15"/>
        <v>3</v>
      </c>
      <c r="AG55" s="36">
        <f t="shared" si="15"/>
        <v>9</v>
      </c>
      <c r="AH55" s="35">
        <f t="shared" si="15"/>
        <v>0</v>
      </c>
      <c r="AI55" s="36">
        <f t="shared" si="15"/>
        <v>38</v>
      </c>
      <c r="AJ55" s="35">
        <f t="shared" si="15"/>
        <v>54</v>
      </c>
    </row>
    <row r="56" spans="1:36" x14ac:dyDescent="0.25">
      <c r="A56" s="28" t="s">
        <v>68</v>
      </c>
      <c r="B56" s="29">
        <v>7</v>
      </c>
      <c r="C56" s="30">
        <v>34</v>
      </c>
      <c r="D56" s="30">
        <v>57.6</v>
      </c>
      <c r="E56" s="30" t="s">
        <v>30</v>
      </c>
      <c r="F56" s="7">
        <v>12</v>
      </c>
      <c r="G56" s="6">
        <v>27617</v>
      </c>
      <c r="H56" s="7">
        <v>6</v>
      </c>
      <c r="I56" s="6">
        <v>3260</v>
      </c>
      <c r="J56" s="7">
        <v>10</v>
      </c>
      <c r="K56" s="6">
        <v>628771</v>
      </c>
      <c r="L56" s="7">
        <v>4717294</v>
      </c>
      <c r="M56" s="5">
        <v>0</v>
      </c>
      <c r="N56" s="5">
        <v>0</v>
      </c>
      <c r="O56" s="6">
        <v>0</v>
      </c>
      <c r="P56" s="7">
        <v>1</v>
      </c>
      <c r="Q56" s="6" t="s">
        <v>30</v>
      </c>
      <c r="R56" s="7">
        <v>94</v>
      </c>
      <c r="S56" s="6">
        <v>55</v>
      </c>
      <c r="T56" s="7">
        <v>57</v>
      </c>
      <c r="U56" s="5">
        <v>16957</v>
      </c>
      <c r="V56" s="6">
        <v>861907</v>
      </c>
      <c r="W56" s="7">
        <v>16</v>
      </c>
      <c r="X56" s="5">
        <v>16</v>
      </c>
      <c r="Y56" s="5">
        <v>4</v>
      </c>
      <c r="Z56" s="5">
        <v>11</v>
      </c>
      <c r="AA56" s="5">
        <v>10</v>
      </c>
      <c r="AB56" s="5">
        <v>1</v>
      </c>
      <c r="AC56" s="5">
        <v>12</v>
      </c>
      <c r="AD56" s="5">
        <v>7</v>
      </c>
      <c r="AE56" s="5">
        <v>6</v>
      </c>
      <c r="AF56" s="5">
        <v>14</v>
      </c>
      <c r="AG56" s="5">
        <v>5</v>
      </c>
      <c r="AH56" s="6">
        <v>6</v>
      </c>
      <c r="AI56" s="5">
        <v>0</v>
      </c>
      <c r="AJ56" s="6">
        <v>24</v>
      </c>
    </row>
    <row r="57" spans="1:36" x14ac:dyDescent="0.25">
      <c r="A57" s="28" t="s">
        <v>69</v>
      </c>
      <c r="B57" s="29">
        <v>14</v>
      </c>
      <c r="C57" s="30">
        <v>22.6</v>
      </c>
      <c r="D57" s="30">
        <v>31.4</v>
      </c>
      <c r="E57" s="30" t="s">
        <v>30</v>
      </c>
      <c r="F57" s="7">
        <v>15</v>
      </c>
      <c r="G57" s="6">
        <v>110513</v>
      </c>
      <c r="H57" s="7">
        <v>5</v>
      </c>
      <c r="I57" s="6">
        <v>1713</v>
      </c>
      <c r="J57" s="7">
        <v>0</v>
      </c>
      <c r="K57" s="6">
        <v>0</v>
      </c>
      <c r="L57" s="7">
        <v>51</v>
      </c>
      <c r="M57" s="5">
        <v>0</v>
      </c>
      <c r="N57" s="5">
        <v>0</v>
      </c>
      <c r="O57" s="6">
        <v>0</v>
      </c>
      <c r="P57" s="7">
        <v>1</v>
      </c>
      <c r="Q57" s="6">
        <v>10</v>
      </c>
      <c r="R57" s="7">
        <v>0</v>
      </c>
      <c r="S57" s="6">
        <v>50</v>
      </c>
      <c r="T57" s="7">
        <v>75</v>
      </c>
      <c r="U57" s="5">
        <v>14205</v>
      </c>
      <c r="V57" s="6">
        <v>167613</v>
      </c>
      <c r="W57" s="8">
        <v>20</v>
      </c>
      <c r="X57" s="8">
        <v>0</v>
      </c>
      <c r="Y57" s="8">
        <v>0</v>
      </c>
      <c r="Z57" s="8">
        <v>2</v>
      </c>
      <c r="AA57" s="8">
        <v>2</v>
      </c>
      <c r="AB57" s="8">
        <v>0</v>
      </c>
      <c r="AC57" s="8">
        <v>14</v>
      </c>
      <c r="AD57" s="8">
        <v>1</v>
      </c>
      <c r="AE57" s="8">
        <v>4</v>
      </c>
      <c r="AF57" s="8">
        <v>50</v>
      </c>
      <c r="AG57" s="8">
        <v>4</v>
      </c>
      <c r="AH57" s="8">
        <v>2</v>
      </c>
      <c r="AI57" s="15">
        <v>1</v>
      </c>
      <c r="AJ57" s="16">
        <v>18</v>
      </c>
    </row>
    <row r="58" spans="1:36" x14ac:dyDescent="0.25">
      <c r="A58" s="28" t="s">
        <v>70</v>
      </c>
      <c r="B58" s="29">
        <v>3</v>
      </c>
      <c r="C58" s="30">
        <v>35.4</v>
      </c>
      <c r="D58" s="30">
        <v>50.4</v>
      </c>
      <c r="E58" s="30" t="s">
        <v>30</v>
      </c>
      <c r="F58" s="7">
        <v>13</v>
      </c>
      <c r="G58" s="6">
        <v>8832</v>
      </c>
      <c r="H58" s="7">
        <v>12</v>
      </c>
      <c r="I58" s="6">
        <v>670</v>
      </c>
      <c r="J58" s="7">
        <v>2</v>
      </c>
      <c r="K58" s="6">
        <v>7125</v>
      </c>
      <c r="L58" s="7">
        <v>0</v>
      </c>
      <c r="M58" s="5">
        <v>0</v>
      </c>
      <c r="N58" s="5">
        <v>0</v>
      </c>
      <c r="O58" s="6">
        <v>0</v>
      </c>
      <c r="P58" s="7">
        <v>6</v>
      </c>
      <c r="Q58" s="6" t="s">
        <v>30</v>
      </c>
      <c r="R58" s="7">
        <v>0</v>
      </c>
      <c r="S58" s="6">
        <v>0</v>
      </c>
      <c r="T58" s="7">
        <v>16</v>
      </c>
      <c r="U58" s="5">
        <v>1149</v>
      </c>
      <c r="V58" s="6">
        <v>17176</v>
      </c>
      <c r="W58" s="7">
        <v>13</v>
      </c>
      <c r="X58" s="5">
        <v>3</v>
      </c>
      <c r="Y58" s="5">
        <v>3</v>
      </c>
      <c r="Z58" s="5">
        <v>0</v>
      </c>
      <c r="AA58" s="5">
        <v>4</v>
      </c>
      <c r="AB58" s="5">
        <v>0</v>
      </c>
      <c r="AC58" s="5">
        <v>10</v>
      </c>
      <c r="AD58" s="5">
        <v>6</v>
      </c>
      <c r="AE58" s="5">
        <v>1</v>
      </c>
      <c r="AF58" s="5">
        <v>2</v>
      </c>
      <c r="AG58" s="5">
        <v>2</v>
      </c>
      <c r="AH58" s="6">
        <v>4</v>
      </c>
      <c r="AI58" s="5">
        <v>0</v>
      </c>
      <c r="AJ58" s="6">
        <v>15</v>
      </c>
    </row>
    <row r="59" spans="1:36" x14ac:dyDescent="0.25">
      <c r="A59" s="28" t="s">
        <v>71</v>
      </c>
      <c r="B59" s="29">
        <v>5</v>
      </c>
      <c r="C59" s="30">
        <v>14.4</v>
      </c>
      <c r="D59" s="30">
        <v>33.799999999999997</v>
      </c>
      <c r="E59" s="30" t="s">
        <v>30</v>
      </c>
      <c r="F59" s="7">
        <v>13</v>
      </c>
      <c r="G59" s="6">
        <v>59474</v>
      </c>
      <c r="H59" s="7">
        <v>4</v>
      </c>
      <c r="I59" s="6">
        <v>50</v>
      </c>
      <c r="J59" s="7">
        <v>11</v>
      </c>
      <c r="K59" s="6">
        <v>120190</v>
      </c>
      <c r="L59" s="7">
        <v>0</v>
      </c>
      <c r="M59" s="5">
        <v>0</v>
      </c>
      <c r="N59" s="5">
        <v>0</v>
      </c>
      <c r="O59" s="6">
        <v>0</v>
      </c>
      <c r="P59" s="7">
        <v>1</v>
      </c>
      <c r="Q59" s="6">
        <v>20</v>
      </c>
      <c r="R59" s="7">
        <v>0</v>
      </c>
      <c r="S59" s="6">
        <v>31</v>
      </c>
      <c r="T59" s="7">
        <v>47</v>
      </c>
      <c r="U59" s="5">
        <v>15715</v>
      </c>
      <c r="V59" s="6">
        <v>258878</v>
      </c>
      <c r="W59" s="7">
        <v>11</v>
      </c>
      <c r="X59" s="5">
        <v>3</v>
      </c>
      <c r="Y59" s="5">
        <v>0</v>
      </c>
      <c r="Z59" s="5">
        <v>4</v>
      </c>
      <c r="AA59" s="5">
        <v>6</v>
      </c>
      <c r="AB59" s="5">
        <v>3</v>
      </c>
      <c r="AC59" s="5">
        <v>9</v>
      </c>
      <c r="AD59" s="5">
        <v>1</v>
      </c>
      <c r="AE59" s="5">
        <v>12</v>
      </c>
      <c r="AF59" s="5">
        <v>29</v>
      </c>
      <c r="AG59" s="5">
        <v>8</v>
      </c>
      <c r="AH59" s="6">
        <v>8</v>
      </c>
      <c r="AI59" s="5">
        <v>0</v>
      </c>
      <c r="AJ59" s="6">
        <v>0</v>
      </c>
    </row>
    <row r="60" spans="1:36" x14ac:dyDescent="0.25">
      <c r="A60" s="28" t="s">
        <v>72</v>
      </c>
      <c r="B60" s="29">
        <v>1</v>
      </c>
      <c r="C60" s="30">
        <v>8</v>
      </c>
      <c r="D60" s="30">
        <v>80</v>
      </c>
      <c r="E60" s="30" t="s">
        <v>30</v>
      </c>
      <c r="F60" s="7">
        <v>0</v>
      </c>
      <c r="G60" s="6">
        <v>0</v>
      </c>
      <c r="H60" s="7">
        <v>0</v>
      </c>
      <c r="I60" s="6">
        <v>0</v>
      </c>
      <c r="J60" s="7">
        <v>1</v>
      </c>
      <c r="K60" s="6">
        <v>154000</v>
      </c>
      <c r="L60" s="7">
        <v>0</v>
      </c>
      <c r="M60" s="5">
        <v>0</v>
      </c>
      <c r="N60" s="5">
        <v>0</v>
      </c>
      <c r="O60" s="6">
        <v>0</v>
      </c>
      <c r="P60" s="7">
        <v>0</v>
      </c>
      <c r="Q60" s="6">
        <v>0</v>
      </c>
      <c r="R60" s="7">
        <v>3</v>
      </c>
      <c r="S60" s="6">
        <v>24</v>
      </c>
      <c r="T60" s="7">
        <v>12</v>
      </c>
      <c r="U60" s="5">
        <v>2590</v>
      </c>
      <c r="V60" s="6">
        <v>112117</v>
      </c>
      <c r="W60" s="8">
        <v>2</v>
      </c>
      <c r="X60" s="8">
        <v>1</v>
      </c>
      <c r="Y60" s="8">
        <v>2</v>
      </c>
      <c r="Z60" s="8">
        <v>8</v>
      </c>
      <c r="AA60" s="8">
        <v>3</v>
      </c>
      <c r="AB60" s="8">
        <v>3</v>
      </c>
      <c r="AC60" s="8">
        <v>2</v>
      </c>
      <c r="AD60" s="8">
        <v>3</v>
      </c>
      <c r="AE60" s="8">
        <v>4</v>
      </c>
      <c r="AF60" s="8">
        <v>0</v>
      </c>
      <c r="AG60" s="8">
        <v>1</v>
      </c>
      <c r="AH60" s="8">
        <v>1</v>
      </c>
      <c r="AI60" s="15">
        <v>0</v>
      </c>
      <c r="AJ60" s="16">
        <v>12</v>
      </c>
    </row>
    <row r="61" spans="1:36" x14ac:dyDescent="0.25">
      <c r="A61" s="31" t="s">
        <v>111</v>
      </c>
      <c r="B61" s="32">
        <f t="shared" ref="B61:AJ61" si="16">SUM(B56:B60)</f>
        <v>30</v>
      </c>
      <c r="C61" s="33">
        <v>24.7</v>
      </c>
      <c r="D61" s="33">
        <v>41.4</v>
      </c>
      <c r="E61" s="33" t="s">
        <v>30</v>
      </c>
      <c r="F61" s="34">
        <f t="shared" ref="F61:S61" si="17">SUM(F56:F60)</f>
        <v>53</v>
      </c>
      <c r="G61" s="35">
        <f t="shared" si="17"/>
        <v>206436</v>
      </c>
      <c r="H61" s="34">
        <f>SUM(H56:H60)</f>
        <v>27</v>
      </c>
      <c r="I61" s="35">
        <f>SUM(I56:I60)</f>
        <v>5693</v>
      </c>
      <c r="J61" s="34">
        <f t="shared" si="17"/>
        <v>24</v>
      </c>
      <c r="K61" s="35">
        <f t="shared" si="17"/>
        <v>910086</v>
      </c>
      <c r="L61" s="34">
        <f t="shared" si="17"/>
        <v>4717345</v>
      </c>
      <c r="M61" s="36">
        <f t="shared" si="17"/>
        <v>0</v>
      </c>
      <c r="N61" s="36">
        <f t="shared" si="17"/>
        <v>0</v>
      </c>
      <c r="O61" s="35">
        <f t="shared" si="17"/>
        <v>0</v>
      </c>
      <c r="P61" s="34">
        <f t="shared" si="17"/>
        <v>9</v>
      </c>
      <c r="Q61" s="35">
        <f t="shared" si="17"/>
        <v>30</v>
      </c>
      <c r="R61" s="34">
        <f t="shared" si="17"/>
        <v>97</v>
      </c>
      <c r="S61" s="35">
        <f t="shared" si="17"/>
        <v>160</v>
      </c>
      <c r="T61" s="34">
        <f t="shared" si="16"/>
        <v>207</v>
      </c>
      <c r="U61" s="36">
        <f t="shared" si="16"/>
        <v>50616</v>
      </c>
      <c r="V61" s="35">
        <f t="shared" si="16"/>
        <v>1417691</v>
      </c>
      <c r="W61" s="34">
        <f t="shared" si="16"/>
        <v>62</v>
      </c>
      <c r="X61" s="36">
        <f t="shared" si="16"/>
        <v>23</v>
      </c>
      <c r="Y61" s="36">
        <f t="shared" si="16"/>
        <v>9</v>
      </c>
      <c r="Z61" s="36">
        <f t="shared" si="16"/>
        <v>25</v>
      </c>
      <c r="AA61" s="36">
        <f t="shared" si="16"/>
        <v>25</v>
      </c>
      <c r="AB61" s="36">
        <f t="shared" si="16"/>
        <v>7</v>
      </c>
      <c r="AC61" s="36">
        <f t="shared" si="16"/>
        <v>47</v>
      </c>
      <c r="AD61" s="36">
        <f t="shared" si="16"/>
        <v>18</v>
      </c>
      <c r="AE61" s="36">
        <f t="shared" si="16"/>
        <v>27</v>
      </c>
      <c r="AF61" s="36">
        <f t="shared" si="16"/>
        <v>95</v>
      </c>
      <c r="AG61" s="36">
        <f t="shared" si="16"/>
        <v>20</v>
      </c>
      <c r="AH61" s="35">
        <f t="shared" si="16"/>
        <v>21</v>
      </c>
      <c r="AI61" s="36">
        <f t="shared" si="16"/>
        <v>1</v>
      </c>
      <c r="AJ61" s="35">
        <f t="shared" si="16"/>
        <v>69</v>
      </c>
    </row>
    <row r="62" spans="1:36" x14ac:dyDescent="0.25">
      <c r="A62" s="28" t="s">
        <v>73</v>
      </c>
      <c r="B62" s="29">
        <v>5</v>
      </c>
      <c r="C62" s="30">
        <v>4.2</v>
      </c>
      <c r="D62" s="30">
        <v>37.299999999999997</v>
      </c>
      <c r="E62" s="30">
        <v>8.6</v>
      </c>
      <c r="F62" s="7">
        <v>10</v>
      </c>
      <c r="G62" s="6">
        <v>3839</v>
      </c>
      <c r="H62" s="7">
        <v>5</v>
      </c>
      <c r="I62" s="6">
        <v>5530</v>
      </c>
      <c r="J62" s="7">
        <v>5</v>
      </c>
      <c r="K62" s="6">
        <v>71163</v>
      </c>
      <c r="L62" s="7">
        <v>140</v>
      </c>
      <c r="M62" s="5">
        <v>0</v>
      </c>
      <c r="N62" s="5">
        <v>0</v>
      </c>
      <c r="O62" s="6">
        <v>0</v>
      </c>
      <c r="P62" s="7">
        <v>1</v>
      </c>
      <c r="Q62" s="6">
        <v>1966</v>
      </c>
      <c r="R62" s="7">
        <v>0</v>
      </c>
      <c r="S62" s="6">
        <v>1</v>
      </c>
      <c r="T62" s="7">
        <v>23</v>
      </c>
      <c r="U62" s="5">
        <v>3119</v>
      </c>
      <c r="V62" s="6">
        <v>74558</v>
      </c>
      <c r="W62" s="7">
        <v>13</v>
      </c>
      <c r="X62" s="5">
        <v>0</v>
      </c>
      <c r="Y62" s="5">
        <v>2</v>
      </c>
      <c r="Z62" s="5">
        <v>0</v>
      </c>
      <c r="AA62" s="5">
        <v>0</v>
      </c>
      <c r="AB62" s="5">
        <v>0</v>
      </c>
      <c r="AC62" s="5">
        <v>10</v>
      </c>
      <c r="AD62" s="5">
        <v>3</v>
      </c>
      <c r="AE62" s="5">
        <v>1</v>
      </c>
      <c r="AF62" s="5">
        <v>7</v>
      </c>
      <c r="AG62" s="5">
        <v>2</v>
      </c>
      <c r="AH62" s="6">
        <v>0</v>
      </c>
      <c r="AI62" s="5">
        <v>7</v>
      </c>
      <c r="AJ62" s="6">
        <v>9</v>
      </c>
    </row>
    <row r="63" spans="1:36" x14ac:dyDescent="0.25">
      <c r="A63" s="28" t="s">
        <v>74</v>
      </c>
      <c r="B63" s="29">
        <v>9</v>
      </c>
      <c r="C63" s="30">
        <v>5.8</v>
      </c>
      <c r="D63" s="30">
        <v>19.899999999999999</v>
      </c>
      <c r="E63" s="30">
        <v>8.9</v>
      </c>
      <c r="F63" s="7">
        <v>6</v>
      </c>
      <c r="G63" s="6">
        <v>2700</v>
      </c>
      <c r="H63" s="7">
        <v>2</v>
      </c>
      <c r="I63" s="6">
        <v>1300</v>
      </c>
      <c r="J63" s="7" t="s">
        <v>30</v>
      </c>
      <c r="K63" s="6">
        <v>280</v>
      </c>
      <c r="L63" s="7">
        <v>0</v>
      </c>
      <c r="M63" s="5">
        <v>52000</v>
      </c>
      <c r="N63" s="5">
        <v>0</v>
      </c>
      <c r="O63" s="6">
        <v>8500</v>
      </c>
      <c r="P63" s="7">
        <v>1</v>
      </c>
      <c r="Q63" s="6" t="s">
        <v>30</v>
      </c>
      <c r="R63" s="7">
        <v>4</v>
      </c>
      <c r="S63" s="6">
        <v>42</v>
      </c>
      <c r="T63" s="7">
        <v>30</v>
      </c>
      <c r="U63" s="5">
        <v>5785</v>
      </c>
      <c r="V63" s="6">
        <v>331317</v>
      </c>
      <c r="W63" s="7">
        <v>9</v>
      </c>
      <c r="X63" s="5">
        <v>0</v>
      </c>
      <c r="Y63" s="5">
        <v>0</v>
      </c>
      <c r="Z63" s="5">
        <v>2</v>
      </c>
      <c r="AA63" s="5">
        <v>1</v>
      </c>
      <c r="AB63" s="5">
        <v>2</v>
      </c>
      <c r="AC63" s="5">
        <v>11</v>
      </c>
      <c r="AD63" s="5">
        <v>1</v>
      </c>
      <c r="AE63" s="5">
        <v>8</v>
      </c>
      <c r="AF63" s="5">
        <v>13</v>
      </c>
      <c r="AG63" s="5">
        <v>0</v>
      </c>
      <c r="AH63" s="6">
        <v>1</v>
      </c>
      <c r="AI63" s="5">
        <v>0</v>
      </c>
      <c r="AJ63" s="6">
        <v>4</v>
      </c>
    </row>
    <row r="64" spans="1:36" x14ac:dyDescent="0.25">
      <c r="A64" s="28" t="s">
        <v>75</v>
      </c>
      <c r="B64" s="29">
        <v>1</v>
      </c>
      <c r="C64" s="30">
        <v>1</v>
      </c>
      <c r="D64" s="30">
        <v>35</v>
      </c>
      <c r="E64" s="30">
        <v>1</v>
      </c>
      <c r="F64" s="7">
        <v>0</v>
      </c>
      <c r="G64" s="6">
        <v>0</v>
      </c>
      <c r="H64" s="7">
        <v>2</v>
      </c>
      <c r="I64" s="6">
        <v>1300</v>
      </c>
      <c r="J64" s="7">
        <v>2</v>
      </c>
      <c r="K64" s="6">
        <v>300000</v>
      </c>
      <c r="L64" s="7" t="s">
        <v>30</v>
      </c>
      <c r="M64" s="5">
        <v>16646</v>
      </c>
      <c r="N64" s="5">
        <v>0</v>
      </c>
      <c r="O64" s="6">
        <v>0</v>
      </c>
      <c r="P64" s="7">
        <v>3</v>
      </c>
      <c r="Q64" s="6" t="s">
        <v>30</v>
      </c>
      <c r="R64" s="7">
        <v>4</v>
      </c>
      <c r="S64" s="6">
        <v>3</v>
      </c>
      <c r="T64" s="7">
        <v>12</v>
      </c>
      <c r="U64" s="5">
        <v>7735</v>
      </c>
      <c r="V64" s="6">
        <v>34746</v>
      </c>
      <c r="W64" s="8">
        <v>0</v>
      </c>
      <c r="X64" s="8">
        <v>6</v>
      </c>
      <c r="Y64" s="8">
        <v>0</v>
      </c>
      <c r="Z64" s="8">
        <v>2</v>
      </c>
      <c r="AA64" s="8">
        <v>2</v>
      </c>
      <c r="AB64" s="8">
        <v>1</v>
      </c>
      <c r="AC64" s="8">
        <v>1</v>
      </c>
      <c r="AD64" s="8">
        <v>0</v>
      </c>
      <c r="AE64" s="8">
        <v>1</v>
      </c>
      <c r="AF64" s="8">
        <v>0</v>
      </c>
      <c r="AG64" s="8">
        <v>2</v>
      </c>
      <c r="AH64" s="8">
        <v>0</v>
      </c>
      <c r="AI64" s="15">
        <v>0</v>
      </c>
      <c r="AJ64" s="16">
        <v>0</v>
      </c>
    </row>
    <row r="65" spans="1:36" x14ac:dyDescent="0.25">
      <c r="A65" s="28" t="s">
        <v>76</v>
      </c>
      <c r="B65" s="29">
        <v>1</v>
      </c>
      <c r="C65" s="30">
        <v>2</v>
      </c>
      <c r="D65" s="30">
        <v>60</v>
      </c>
      <c r="E65" s="30">
        <v>7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5">
        <v>0</v>
      </c>
      <c r="N65" s="5">
        <v>0</v>
      </c>
      <c r="O65" s="6">
        <v>0</v>
      </c>
      <c r="P65" s="7">
        <v>0</v>
      </c>
      <c r="Q65" s="6">
        <v>0</v>
      </c>
      <c r="R65" s="7">
        <v>0</v>
      </c>
      <c r="S65" s="6">
        <v>0</v>
      </c>
      <c r="T65" s="7">
        <v>24</v>
      </c>
      <c r="U65" s="5">
        <v>2679</v>
      </c>
      <c r="V65" s="6" t="s">
        <v>30</v>
      </c>
      <c r="W65" s="8">
        <v>4</v>
      </c>
      <c r="X65" s="8">
        <v>7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2</v>
      </c>
      <c r="AE65" s="8">
        <v>12</v>
      </c>
      <c r="AF65" s="8">
        <v>8</v>
      </c>
      <c r="AG65" s="8">
        <v>2</v>
      </c>
      <c r="AH65" s="8">
        <v>0</v>
      </c>
      <c r="AI65" s="15">
        <v>0</v>
      </c>
      <c r="AJ65" s="16">
        <v>21</v>
      </c>
    </row>
    <row r="66" spans="1:36" x14ac:dyDescent="0.25">
      <c r="A66" s="28" t="s">
        <v>77</v>
      </c>
      <c r="B66" s="29">
        <v>4</v>
      </c>
      <c r="C66" s="30">
        <v>10.5</v>
      </c>
      <c r="D66" s="30">
        <v>34.799999999999997</v>
      </c>
      <c r="E66" s="30">
        <v>70</v>
      </c>
      <c r="F66" s="7">
        <v>1</v>
      </c>
      <c r="G66" s="6">
        <v>15</v>
      </c>
      <c r="H66" s="7">
        <v>0</v>
      </c>
      <c r="I66" s="6">
        <v>0</v>
      </c>
      <c r="J66" s="7">
        <v>2</v>
      </c>
      <c r="K66" s="6">
        <v>2500</v>
      </c>
      <c r="L66" s="7">
        <v>160</v>
      </c>
      <c r="M66" s="5">
        <v>0</v>
      </c>
      <c r="N66" s="5">
        <v>0</v>
      </c>
      <c r="O66" s="6">
        <v>2500</v>
      </c>
      <c r="P66" s="10">
        <v>1</v>
      </c>
      <c r="Q66" s="8">
        <v>200</v>
      </c>
      <c r="R66" s="7">
        <v>3</v>
      </c>
      <c r="S66" s="6">
        <v>20</v>
      </c>
      <c r="T66" s="7">
        <v>8</v>
      </c>
      <c r="U66" s="5">
        <v>6209</v>
      </c>
      <c r="V66" s="6">
        <v>180890</v>
      </c>
      <c r="W66" s="10">
        <v>1</v>
      </c>
      <c r="X66" s="8">
        <v>1</v>
      </c>
      <c r="Y66" s="8">
        <v>0</v>
      </c>
      <c r="Z66" s="8">
        <v>1</v>
      </c>
      <c r="AA66" s="8">
        <v>1</v>
      </c>
      <c r="AB66" s="8">
        <v>1</v>
      </c>
      <c r="AC66" s="8">
        <v>1</v>
      </c>
      <c r="AD66" s="8">
        <v>3</v>
      </c>
      <c r="AE66" s="5">
        <v>6</v>
      </c>
      <c r="AF66" s="5">
        <v>4</v>
      </c>
      <c r="AG66" s="5">
        <v>5</v>
      </c>
      <c r="AH66" s="6">
        <v>4</v>
      </c>
      <c r="AI66" s="5">
        <v>0</v>
      </c>
      <c r="AJ66" s="6">
        <v>6</v>
      </c>
    </row>
    <row r="67" spans="1:36" x14ac:dyDescent="0.25">
      <c r="A67" s="28" t="s">
        <v>78</v>
      </c>
      <c r="B67" s="29">
        <v>2</v>
      </c>
      <c r="C67" s="30">
        <v>4</v>
      </c>
      <c r="D67" s="30">
        <v>100</v>
      </c>
      <c r="E67" s="30">
        <v>70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5">
        <v>0</v>
      </c>
      <c r="N67" s="5">
        <v>0</v>
      </c>
      <c r="O67" s="6">
        <v>0</v>
      </c>
      <c r="P67" s="7">
        <v>0</v>
      </c>
      <c r="Q67" s="6">
        <v>0</v>
      </c>
      <c r="R67" s="7">
        <v>0</v>
      </c>
      <c r="S67" s="6">
        <v>0</v>
      </c>
      <c r="T67" s="7">
        <v>5</v>
      </c>
      <c r="U67" s="5">
        <v>1129</v>
      </c>
      <c r="V67" s="6">
        <v>7200</v>
      </c>
      <c r="W67" s="8">
        <v>0</v>
      </c>
      <c r="X67" s="8">
        <v>2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2</v>
      </c>
      <c r="AF67" s="8">
        <v>2</v>
      </c>
      <c r="AG67" s="8">
        <v>4</v>
      </c>
      <c r="AH67" s="8">
        <v>0</v>
      </c>
      <c r="AI67" s="15">
        <v>0</v>
      </c>
      <c r="AJ67" s="16">
        <v>0</v>
      </c>
    </row>
    <row r="68" spans="1:36" x14ac:dyDescent="0.25">
      <c r="A68" s="28" t="s">
        <v>79</v>
      </c>
      <c r="B68" s="29">
        <v>6</v>
      </c>
      <c r="C68" s="30">
        <v>35</v>
      </c>
      <c r="D68" s="30">
        <v>110.3</v>
      </c>
      <c r="E68" s="30">
        <v>68.2</v>
      </c>
      <c r="F68" s="7">
        <v>7</v>
      </c>
      <c r="G68" s="6">
        <v>3430</v>
      </c>
      <c r="H68" s="7">
        <v>5</v>
      </c>
      <c r="I68" s="6">
        <v>40</v>
      </c>
      <c r="J68" s="7">
        <v>16</v>
      </c>
      <c r="K68" s="6">
        <v>32565</v>
      </c>
      <c r="L68" s="7">
        <v>0</v>
      </c>
      <c r="M68" s="5">
        <v>6280</v>
      </c>
      <c r="N68" s="5">
        <v>1600</v>
      </c>
      <c r="O68" s="6">
        <v>0</v>
      </c>
      <c r="P68" s="7">
        <v>0</v>
      </c>
      <c r="Q68" s="6">
        <v>0</v>
      </c>
      <c r="R68" s="7">
        <v>0</v>
      </c>
      <c r="S68" s="6">
        <v>18</v>
      </c>
      <c r="T68" s="7">
        <v>22</v>
      </c>
      <c r="U68" s="5">
        <v>5192</v>
      </c>
      <c r="V68" s="6">
        <v>75889</v>
      </c>
      <c r="W68" s="7">
        <v>4</v>
      </c>
      <c r="X68" s="5">
        <v>2</v>
      </c>
      <c r="Y68" s="5">
        <v>3</v>
      </c>
      <c r="Z68" s="5">
        <v>1</v>
      </c>
      <c r="AA68" s="5">
        <v>4</v>
      </c>
      <c r="AB68" s="5">
        <v>0</v>
      </c>
      <c r="AC68" s="5">
        <v>4</v>
      </c>
      <c r="AD68" s="5">
        <v>2</v>
      </c>
      <c r="AE68" s="5">
        <v>13</v>
      </c>
      <c r="AF68" s="5">
        <v>13</v>
      </c>
      <c r="AG68" s="5">
        <v>5</v>
      </c>
      <c r="AH68" s="6">
        <v>5</v>
      </c>
      <c r="AI68" s="5">
        <v>0</v>
      </c>
      <c r="AJ68" s="6">
        <v>19</v>
      </c>
    </row>
    <row r="69" spans="1:36" x14ac:dyDescent="0.25">
      <c r="A69" s="28" t="s">
        <v>80</v>
      </c>
      <c r="B69" s="29">
        <v>1</v>
      </c>
      <c r="C69" s="30">
        <v>2</v>
      </c>
      <c r="D69" s="30">
        <v>40</v>
      </c>
      <c r="E69" s="30">
        <v>4.5999999999999996</v>
      </c>
      <c r="F69" s="7">
        <v>0</v>
      </c>
      <c r="G69" s="6">
        <v>0</v>
      </c>
      <c r="H69" s="7">
        <v>0</v>
      </c>
      <c r="I69" s="6">
        <v>0</v>
      </c>
      <c r="J69" s="7">
        <v>3</v>
      </c>
      <c r="K69" s="6">
        <v>51500</v>
      </c>
      <c r="L69" s="7">
        <v>355</v>
      </c>
      <c r="M69" s="5">
        <v>0</v>
      </c>
      <c r="N69" s="5">
        <v>0</v>
      </c>
      <c r="O69" s="6">
        <v>0</v>
      </c>
      <c r="P69" s="10">
        <v>1</v>
      </c>
      <c r="Q69" s="8">
        <v>200</v>
      </c>
      <c r="R69" s="7">
        <v>0</v>
      </c>
      <c r="S69" s="6">
        <v>0</v>
      </c>
      <c r="T69" s="7">
        <v>16</v>
      </c>
      <c r="U69" s="5">
        <v>7350</v>
      </c>
      <c r="V69" s="6">
        <v>7350</v>
      </c>
      <c r="W69" s="8">
        <v>3</v>
      </c>
      <c r="X69" s="8">
        <v>0</v>
      </c>
      <c r="Y69" s="8">
        <v>4</v>
      </c>
      <c r="Z69" s="8">
        <v>0</v>
      </c>
      <c r="AA69" s="8">
        <v>3</v>
      </c>
      <c r="AB69" s="8">
        <v>0</v>
      </c>
      <c r="AC69" s="8">
        <v>0</v>
      </c>
      <c r="AD69" s="8">
        <v>0</v>
      </c>
      <c r="AE69" s="8">
        <v>4</v>
      </c>
      <c r="AF69" s="8">
        <v>0</v>
      </c>
      <c r="AG69" s="8">
        <v>1</v>
      </c>
      <c r="AH69" s="8">
        <v>0</v>
      </c>
      <c r="AI69" s="15">
        <v>0</v>
      </c>
      <c r="AJ69" s="16">
        <v>16</v>
      </c>
    </row>
    <row r="70" spans="1:36" x14ac:dyDescent="0.25">
      <c r="A70" s="28" t="s">
        <v>81</v>
      </c>
      <c r="B70" s="29">
        <v>7</v>
      </c>
      <c r="C70" s="30">
        <v>2.4</v>
      </c>
      <c r="D70" s="30">
        <v>16.100000000000001</v>
      </c>
      <c r="E70" s="30">
        <v>4</v>
      </c>
      <c r="F70" s="7">
        <v>9</v>
      </c>
      <c r="G70" s="6">
        <v>14560</v>
      </c>
      <c r="H70" s="7">
        <v>3</v>
      </c>
      <c r="I70" s="6" t="s">
        <v>30</v>
      </c>
      <c r="J70" s="7">
        <v>8</v>
      </c>
      <c r="K70" s="6">
        <v>27500</v>
      </c>
      <c r="L70" s="7">
        <v>5</v>
      </c>
      <c r="M70" s="5">
        <v>0</v>
      </c>
      <c r="N70" s="5">
        <v>0</v>
      </c>
      <c r="O70" s="6">
        <v>0</v>
      </c>
      <c r="P70" s="10">
        <v>0</v>
      </c>
      <c r="Q70" s="8">
        <v>0</v>
      </c>
      <c r="R70" s="7">
        <v>27</v>
      </c>
      <c r="S70" s="6">
        <v>21</v>
      </c>
      <c r="T70" s="7">
        <v>39</v>
      </c>
      <c r="U70" s="5">
        <v>7082</v>
      </c>
      <c r="V70" s="6">
        <v>121562</v>
      </c>
      <c r="W70" s="7">
        <v>22</v>
      </c>
      <c r="X70" s="5">
        <v>3</v>
      </c>
      <c r="Y70" s="5">
        <v>9</v>
      </c>
      <c r="Z70" s="5">
        <v>9</v>
      </c>
      <c r="AA70" s="5">
        <v>10</v>
      </c>
      <c r="AB70" s="5">
        <v>3</v>
      </c>
      <c r="AC70" s="5">
        <v>8</v>
      </c>
      <c r="AD70" s="5">
        <v>5</v>
      </c>
      <c r="AE70" s="5">
        <v>15</v>
      </c>
      <c r="AF70" s="5">
        <v>15</v>
      </c>
      <c r="AG70" s="5">
        <v>13</v>
      </c>
      <c r="AH70" s="6">
        <v>19</v>
      </c>
      <c r="AI70" s="5">
        <v>0</v>
      </c>
      <c r="AJ70" s="6">
        <v>7</v>
      </c>
    </row>
    <row r="71" spans="1:36" x14ac:dyDescent="0.25">
      <c r="A71" s="28" t="s">
        <v>82</v>
      </c>
      <c r="B71" s="29">
        <v>8</v>
      </c>
      <c r="C71" s="30">
        <v>4.3</v>
      </c>
      <c r="D71" s="30">
        <v>46.3</v>
      </c>
      <c r="E71" s="30">
        <v>4.0999999999999996</v>
      </c>
      <c r="F71" s="7">
        <v>16</v>
      </c>
      <c r="G71" s="6">
        <v>17651</v>
      </c>
      <c r="H71" s="7">
        <v>14</v>
      </c>
      <c r="I71" s="6">
        <v>2360</v>
      </c>
      <c r="J71" s="7">
        <v>10</v>
      </c>
      <c r="K71" s="6">
        <v>136000</v>
      </c>
      <c r="L71" s="7">
        <v>18000</v>
      </c>
      <c r="M71" s="5">
        <v>7000</v>
      </c>
      <c r="N71" s="5">
        <v>1310</v>
      </c>
      <c r="O71" s="6">
        <v>52300</v>
      </c>
      <c r="P71" s="10">
        <v>6</v>
      </c>
      <c r="Q71" s="8">
        <v>37</v>
      </c>
      <c r="R71" s="7">
        <v>54</v>
      </c>
      <c r="S71" s="6">
        <v>42</v>
      </c>
      <c r="T71" s="7">
        <v>43</v>
      </c>
      <c r="U71" s="5">
        <v>8179</v>
      </c>
      <c r="V71" s="6">
        <v>210428</v>
      </c>
      <c r="W71" s="7">
        <v>20</v>
      </c>
      <c r="X71" s="5">
        <v>4</v>
      </c>
      <c r="Y71" s="5">
        <v>11</v>
      </c>
      <c r="Z71" s="5">
        <v>8</v>
      </c>
      <c r="AA71" s="5">
        <v>7</v>
      </c>
      <c r="AB71" s="5">
        <v>2</v>
      </c>
      <c r="AC71" s="5">
        <v>15</v>
      </c>
      <c r="AD71" s="5">
        <v>7</v>
      </c>
      <c r="AE71" s="5">
        <v>16</v>
      </c>
      <c r="AF71" s="5">
        <v>11</v>
      </c>
      <c r="AG71" s="5">
        <v>3</v>
      </c>
      <c r="AH71" s="6">
        <v>11</v>
      </c>
      <c r="AI71" s="15">
        <v>0</v>
      </c>
      <c r="AJ71" s="16">
        <v>13</v>
      </c>
    </row>
    <row r="72" spans="1:36" x14ac:dyDescent="0.25">
      <c r="A72" s="28" t="s">
        <v>83</v>
      </c>
      <c r="B72" s="29">
        <v>8</v>
      </c>
      <c r="C72" s="30">
        <v>16.600000000000001</v>
      </c>
      <c r="D72" s="30">
        <v>117.7</v>
      </c>
      <c r="E72" s="30">
        <v>19.100000000000001</v>
      </c>
      <c r="F72" s="7">
        <v>18</v>
      </c>
      <c r="G72" s="6">
        <v>32676</v>
      </c>
      <c r="H72" s="7">
        <v>20</v>
      </c>
      <c r="I72" s="6">
        <v>540</v>
      </c>
      <c r="J72" s="7">
        <v>2</v>
      </c>
      <c r="K72" s="6">
        <v>31400</v>
      </c>
      <c r="L72" s="7">
        <v>60</v>
      </c>
      <c r="M72" s="5">
        <v>0</v>
      </c>
      <c r="N72" s="5">
        <v>0</v>
      </c>
      <c r="O72" s="6">
        <v>0</v>
      </c>
      <c r="P72" s="7">
        <v>0</v>
      </c>
      <c r="Q72" s="6" t="s">
        <v>30</v>
      </c>
      <c r="R72" s="7">
        <v>0</v>
      </c>
      <c r="S72" s="6">
        <v>8</v>
      </c>
      <c r="T72" s="7">
        <v>32</v>
      </c>
      <c r="U72" s="5">
        <v>10570</v>
      </c>
      <c r="V72" s="6">
        <v>83210</v>
      </c>
      <c r="W72" s="7">
        <v>22</v>
      </c>
      <c r="X72" s="5">
        <v>4</v>
      </c>
      <c r="Y72" s="5">
        <v>8</v>
      </c>
      <c r="Z72" s="5">
        <v>2</v>
      </c>
      <c r="AA72" s="5">
        <v>9</v>
      </c>
      <c r="AB72" s="5">
        <v>0</v>
      </c>
      <c r="AC72" s="5">
        <v>12</v>
      </c>
      <c r="AD72" s="5">
        <v>5</v>
      </c>
      <c r="AE72" s="5">
        <v>8</v>
      </c>
      <c r="AF72" s="5">
        <v>8</v>
      </c>
      <c r="AG72" s="5">
        <v>13</v>
      </c>
      <c r="AH72" s="6">
        <v>11</v>
      </c>
      <c r="AI72" s="5">
        <v>0</v>
      </c>
      <c r="AJ72" s="6">
        <v>12</v>
      </c>
    </row>
    <row r="73" spans="1:36" x14ac:dyDescent="0.25">
      <c r="A73" s="37" t="s">
        <v>112</v>
      </c>
      <c r="B73" s="32">
        <f t="shared" ref="B73:AJ73" si="18">SUM(B62:B72)</f>
        <v>52</v>
      </c>
      <c r="C73" s="33">
        <v>10</v>
      </c>
      <c r="D73" s="33">
        <v>56.3</v>
      </c>
      <c r="E73" s="33">
        <v>22.7</v>
      </c>
      <c r="F73" s="34">
        <f>SUM(F62:F72)</f>
        <v>67</v>
      </c>
      <c r="G73" s="35">
        <f t="shared" ref="G73:S73" si="19">SUM(G62:G72)</f>
        <v>74871</v>
      </c>
      <c r="H73" s="34">
        <f>SUM(H62:H72)</f>
        <v>51</v>
      </c>
      <c r="I73" s="35">
        <f t="shared" si="19"/>
        <v>11070</v>
      </c>
      <c r="J73" s="34">
        <f t="shared" si="19"/>
        <v>48</v>
      </c>
      <c r="K73" s="35">
        <f>SUM(K62:K72)</f>
        <v>652908</v>
      </c>
      <c r="L73" s="34">
        <f t="shared" si="19"/>
        <v>18720</v>
      </c>
      <c r="M73" s="36">
        <f t="shared" si="19"/>
        <v>81926</v>
      </c>
      <c r="N73" s="36">
        <f t="shared" si="19"/>
        <v>2910</v>
      </c>
      <c r="O73" s="35">
        <f t="shared" si="19"/>
        <v>63300</v>
      </c>
      <c r="P73" s="34">
        <f t="shared" si="19"/>
        <v>13</v>
      </c>
      <c r="Q73" s="35">
        <f t="shared" si="19"/>
        <v>2403</v>
      </c>
      <c r="R73" s="34">
        <f t="shared" si="19"/>
        <v>92</v>
      </c>
      <c r="S73" s="35">
        <f t="shared" si="19"/>
        <v>155</v>
      </c>
      <c r="T73" s="34">
        <f t="shared" si="18"/>
        <v>254</v>
      </c>
      <c r="U73" s="36">
        <f t="shared" si="18"/>
        <v>65029</v>
      </c>
      <c r="V73" s="35">
        <f>SUM(V62:V72)</f>
        <v>1127150</v>
      </c>
      <c r="W73" s="34">
        <f t="shared" si="18"/>
        <v>98</v>
      </c>
      <c r="X73" s="36">
        <f t="shared" si="18"/>
        <v>29</v>
      </c>
      <c r="Y73" s="36">
        <f t="shared" si="18"/>
        <v>37</v>
      </c>
      <c r="Z73" s="36">
        <f t="shared" si="18"/>
        <v>25</v>
      </c>
      <c r="AA73" s="36">
        <f t="shared" si="18"/>
        <v>37</v>
      </c>
      <c r="AB73" s="36">
        <f t="shared" si="18"/>
        <v>9</v>
      </c>
      <c r="AC73" s="36">
        <f t="shared" si="18"/>
        <v>62</v>
      </c>
      <c r="AD73" s="36">
        <f t="shared" si="18"/>
        <v>28</v>
      </c>
      <c r="AE73" s="36">
        <f t="shared" si="18"/>
        <v>86</v>
      </c>
      <c r="AF73" s="36">
        <f t="shared" si="18"/>
        <v>81</v>
      </c>
      <c r="AG73" s="36">
        <f t="shared" si="18"/>
        <v>50</v>
      </c>
      <c r="AH73" s="35">
        <f t="shared" si="18"/>
        <v>51</v>
      </c>
      <c r="AI73" s="36">
        <f t="shared" si="18"/>
        <v>7</v>
      </c>
      <c r="AJ73" s="35">
        <f t="shared" si="18"/>
        <v>107</v>
      </c>
    </row>
    <row r="74" spans="1:36" x14ac:dyDescent="0.25">
      <c r="A74" s="38" t="s">
        <v>113</v>
      </c>
      <c r="B74" s="39">
        <f>B9+B14+B18+B23+B29+B37+B39+B42+B46+B49+B52+B55+B61+B73</f>
        <v>275</v>
      </c>
      <c r="C74" s="40">
        <v>9.4</v>
      </c>
      <c r="D74" s="40">
        <v>58.9</v>
      </c>
      <c r="E74" s="40">
        <v>33.4</v>
      </c>
      <c r="F74" s="41">
        <f>F9+F14+F18+F23+F29+F37+F39+F42+F46+F49+F52+F55+F61+F73</f>
        <v>488</v>
      </c>
      <c r="G74" s="42">
        <f t="shared" ref="G74:AJ74" si="20">G9+G14+G18+G23+G29+G37+G39+G42+G46+G49+G52+G55+G61+G73</f>
        <v>1286846</v>
      </c>
      <c r="H74" s="41">
        <f>H9+H14+H18+H23+H29+H37+H39+H42+H46+H52+H55+H61+H73</f>
        <v>252</v>
      </c>
      <c r="I74" s="42">
        <f>I9+I14+I18+I23+I29+I37+I39+I42+I46+I52+I55+I61+I73</f>
        <v>162717</v>
      </c>
      <c r="J74" s="41">
        <f t="shared" si="20"/>
        <v>258</v>
      </c>
      <c r="K74" s="42">
        <f t="shared" si="20"/>
        <v>18456064</v>
      </c>
      <c r="L74" s="11">
        <f>L9+L14+L18+L23+L29+L37+L39+L42+L46+L49+L52+L55+L61+L73</f>
        <v>10600939</v>
      </c>
      <c r="M74" s="11">
        <f>M9+M14+M18+M23+M29+M37+M39+M42+M46+M49+M52+M55+M61+M73</f>
        <v>1235728</v>
      </c>
      <c r="N74" s="11">
        <f>N9+N14+N18+N23+N29+N37+N39+N42+N46+N52+N55+N61+N73</f>
        <v>704095</v>
      </c>
      <c r="O74" s="11">
        <f>O9+O14+O18+O23+O29+O37+O39+O42+O46+O49+O52+O55+O61+O73</f>
        <v>3172606</v>
      </c>
      <c r="P74" s="41">
        <f t="shared" si="20"/>
        <v>86</v>
      </c>
      <c r="Q74" s="42">
        <f>Q9+Q14+Q18+Q23+Q29 +Q37+Q39+Q42+Q46+Q49+Q52+Q55+Q61+Q73</f>
        <v>179494</v>
      </c>
      <c r="R74" s="41">
        <f t="shared" si="20"/>
        <v>1626</v>
      </c>
      <c r="S74" s="42">
        <f t="shared" si="20"/>
        <v>1878</v>
      </c>
      <c r="T74" s="41">
        <f t="shared" si="20"/>
        <v>2028</v>
      </c>
      <c r="U74" s="11">
        <f t="shared" si="20"/>
        <v>472904</v>
      </c>
      <c r="V74" s="42">
        <f>V9+V14+V18+V23+V29+V37+V39+V42+V46+V49+V52+V55+V61+V73</f>
        <v>10435909</v>
      </c>
      <c r="W74" s="41">
        <f t="shared" si="20"/>
        <v>510</v>
      </c>
      <c r="X74" s="11">
        <f t="shared" si="20"/>
        <v>156</v>
      </c>
      <c r="Y74" s="11">
        <f t="shared" si="20"/>
        <v>134</v>
      </c>
      <c r="Z74" s="11">
        <f t="shared" si="20"/>
        <v>245</v>
      </c>
      <c r="AA74" s="11">
        <f t="shared" si="20"/>
        <v>279</v>
      </c>
      <c r="AB74" s="11">
        <f t="shared" si="20"/>
        <v>120</v>
      </c>
      <c r="AC74" s="11">
        <f t="shared" si="20"/>
        <v>319</v>
      </c>
      <c r="AD74" s="11">
        <f t="shared" si="20"/>
        <v>226</v>
      </c>
      <c r="AE74" s="11">
        <f t="shared" si="20"/>
        <v>395</v>
      </c>
      <c r="AF74" s="11">
        <f t="shared" si="20"/>
        <v>756</v>
      </c>
      <c r="AG74" s="11">
        <f t="shared" si="20"/>
        <v>236</v>
      </c>
      <c r="AH74" s="42">
        <f t="shared" si="20"/>
        <v>204</v>
      </c>
      <c r="AI74" s="11">
        <f t="shared" si="20"/>
        <v>208</v>
      </c>
      <c r="AJ74" s="42">
        <f t="shared" si="20"/>
        <v>620</v>
      </c>
    </row>
    <row r="75" spans="1:36" x14ac:dyDescent="0.25">
      <c r="A75" s="12" t="s">
        <v>84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</row>
    <row r="76" spans="1:36" x14ac:dyDescent="0.25">
      <c r="A76" s="13" t="s">
        <v>85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</row>
  </sheetData>
  <mergeCells count="15">
    <mergeCell ref="J3:K3"/>
    <mergeCell ref="A3:A4"/>
    <mergeCell ref="B3:B4"/>
    <mergeCell ref="C3:E3"/>
    <mergeCell ref="F3:G3"/>
    <mergeCell ref="H3:I3"/>
    <mergeCell ref="T3:V3"/>
    <mergeCell ref="W3:AH3"/>
    <mergeCell ref="AI3:AJ3"/>
    <mergeCell ref="L3:L4"/>
    <mergeCell ref="M3:M4"/>
    <mergeCell ref="N3:N4"/>
    <mergeCell ref="O3:O4"/>
    <mergeCell ref="P3:Q3"/>
    <mergeCell ref="R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VI.2.1.5A 2018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2020-11-11T12:08:21Z</dcterms:modified>
</cp:coreProperties>
</file>